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as\Lehre_1\109_Office\Excel\Themen\Stundenzettel\"/>
    </mc:Choice>
  </mc:AlternateContent>
  <bookViews>
    <workbookView xWindow="0" yWindow="0" windowWidth="21600" windowHeight="10905"/>
  </bookViews>
  <sheets>
    <sheet name="1-2019" sheetId="1" r:id="rId1"/>
    <sheet name="2-2019" sheetId="2" r:id="rId2"/>
    <sheet name="3-2019" sheetId="3" r:id="rId3"/>
    <sheet name="4-2019" sheetId="4" r:id="rId4"/>
    <sheet name="5-20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40" i="5" s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8" i="5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8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8" i="3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8" i="2"/>
  <c r="G40" i="5"/>
  <c r="E40" i="5"/>
  <c r="A5" i="5"/>
  <c r="E40" i="4"/>
  <c r="G40" i="4"/>
  <c r="A5" i="4"/>
  <c r="E40" i="3"/>
  <c r="G40" i="3"/>
  <c r="A5" i="3"/>
  <c r="E40" i="2"/>
  <c r="G40" i="2"/>
  <c r="A5" i="2"/>
  <c r="E2" i="2" l="1"/>
  <c r="D4" i="2" s="1"/>
  <c r="E2" i="3"/>
  <c r="F2" i="4"/>
  <c r="E2" i="5"/>
  <c r="F40" i="4"/>
  <c r="F42" i="4" s="1"/>
  <c r="F40" i="3"/>
  <c r="F42" i="3" s="1"/>
  <c r="F40" i="2"/>
  <c r="F42" i="2" s="1"/>
  <c r="E2" i="4"/>
  <c r="F42" i="5"/>
  <c r="F2" i="5"/>
  <c r="A2" i="5"/>
  <c r="F2" i="3"/>
  <c r="A2" i="4"/>
  <c r="A2" i="3"/>
  <c r="K4" i="3" s="1"/>
  <c r="F2" i="2"/>
  <c r="A2" i="2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8" i="1"/>
  <c r="D4" i="3" l="1"/>
  <c r="D4" i="4"/>
  <c r="D4" i="5"/>
  <c r="G40" i="1"/>
  <c r="K4" i="5"/>
  <c r="C2" i="5"/>
  <c r="I4" i="5" s="1"/>
  <c r="C2" i="3"/>
  <c r="I4" i="3" s="1"/>
  <c r="C2" i="4"/>
  <c r="I4" i="4" s="1"/>
  <c r="K4" i="4"/>
  <c r="K4" i="2"/>
  <c r="C2" i="2"/>
  <c r="I4" i="2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8" i="1"/>
  <c r="B8" i="5" l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8" i="3"/>
  <c r="B9" i="3" s="1"/>
  <c r="B8" i="4"/>
  <c r="B8" i="2"/>
  <c r="E40" i="1"/>
  <c r="A8" i="5" l="1"/>
  <c r="A9" i="5"/>
  <c r="A8" i="3"/>
  <c r="B9" i="4"/>
  <c r="A8" i="4"/>
  <c r="B10" i="3"/>
  <c r="A9" i="3"/>
  <c r="B9" i="2"/>
  <c r="A8" i="2"/>
  <c r="F40" i="1"/>
  <c r="F42" i="1" s="1"/>
  <c r="A5" i="1"/>
  <c r="A10" i="5" l="1"/>
  <c r="B10" i="4"/>
  <c r="A9" i="4"/>
  <c r="B11" i="3"/>
  <c r="A10" i="3"/>
  <c r="B10" i="2"/>
  <c r="A9" i="2"/>
  <c r="E2" i="1"/>
  <c r="D4" i="1" s="1"/>
  <c r="F2" i="1"/>
  <c r="A2" i="1"/>
  <c r="A11" i="5" l="1"/>
  <c r="B11" i="4"/>
  <c r="A10" i="4"/>
  <c r="B12" i="3"/>
  <c r="A11" i="3"/>
  <c r="B11" i="2"/>
  <c r="A10" i="2"/>
  <c r="K4" i="1"/>
  <c r="C2" i="1"/>
  <c r="I4" i="1" s="1"/>
  <c r="A12" i="5" l="1"/>
  <c r="B12" i="4"/>
  <c r="A11" i="4"/>
  <c r="B13" i="3"/>
  <c r="A12" i="3"/>
  <c r="B12" i="2"/>
  <c r="A11" i="2"/>
  <c r="B8" i="1"/>
  <c r="A13" i="5" l="1"/>
  <c r="B13" i="4"/>
  <c r="A12" i="4"/>
  <c r="B14" i="3"/>
  <c r="A13" i="3"/>
  <c r="B13" i="2"/>
  <c r="A12" i="2"/>
  <c r="A8" i="1"/>
  <c r="B9" i="1"/>
  <c r="A14" i="5" l="1"/>
  <c r="B14" i="4"/>
  <c r="A13" i="4"/>
  <c r="B15" i="3"/>
  <c r="A14" i="3"/>
  <c r="B14" i="2"/>
  <c r="A13" i="2"/>
  <c r="A9" i="1"/>
  <c r="B10" i="1"/>
  <c r="A15" i="5" l="1"/>
  <c r="B15" i="4"/>
  <c r="A14" i="4"/>
  <c r="B16" i="3"/>
  <c r="A15" i="3"/>
  <c r="B15" i="2"/>
  <c r="A14" i="2"/>
  <c r="A10" i="1"/>
  <c r="B11" i="1"/>
  <c r="A16" i="5" l="1"/>
  <c r="B16" i="4"/>
  <c r="A15" i="4"/>
  <c r="B17" i="3"/>
  <c r="A16" i="3"/>
  <c r="B16" i="2"/>
  <c r="A15" i="2"/>
  <c r="A11" i="1"/>
  <c r="B12" i="1"/>
  <c r="A17" i="5" l="1"/>
  <c r="B17" i="4"/>
  <c r="A16" i="4"/>
  <c r="B18" i="3"/>
  <c r="A17" i="3"/>
  <c r="B17" i="2"/>
  <c r="A16" i="2"/>
  <c r="A12" i="1"/>
  <c r="B13" i="1"/>
  <c r="A18" i="5" l="1"/>
  <c r="B18" i="4"/>
  <c r="A17" i="4"/>
  <c r="B19" i="3"/>
  <c r="A18" i="3"/>
  <c r="B18" i="2"/>
  <c r="A17" i="2"/>
  <c r="A13" i="1"/>
  <c r="B14" i="1"/>
  <c r="A19" i="5" l="1"/>
  <c r="B19" i="4"/>
  <c r="A18" i="4"/>
  <c r="B20" i="3"/>
  <c r="A19" i="3"/>
  <c r="B19" i="2"/>
  <c r="A18" i="2"/>
  <c r="A14" i="1"/>
  <c r="B15" i="1"/>
  <c r="A20" i="5" l="1"/>
  <c r="B20" i="4"/>
  <c r="A19" i="4"/>
  <c r="B21" i="3"/>
  <c r="A20" i="3"/>
  <c r="B20" i="2"/>
  <c r="A19" i="2"/>
  <c r="A15" i="1"/>
  <c r="B16" i="1"/>
  <c r="A21" i="5" l="1"/>
  <c r="B21" i="4"/>
  <c r="A20" i="4"/>
  <c r="B22" i="3"/>
  <c r="A21" i="3"/>
  <c r="B21" i="2"/>
  <c r="A20" i="2"/>
  <c r="A16" i="1"/>
  <c r="B17" i="1"/>
  <c r="A22" i="5" l="1"/>
  <c r="B22" i="4"/>
  <c r="A21" i="4"/>
  <c r="B23" i="3"/>
  <c r="A22" i="3"/>
  <c r="B22" i="2"/>
  <c r="A21" i="2"/>
  <c r="A17" i="1"/>
  <c r="B18" i="1"/>
  <c r="A23" i="5" l="1"/>
  <c r="B23" i="4"/>
  <c r="A22" i="4"/>
  <c r="B24" i="3"/>
  <c r="A23" i="3"/>
  <c r="B23" i="2"/>
  <c r="A22" i="2"/>
  <c r="A18" i="1"/>
  <c r="B19" i="1"/>
  <c r="A24" i="5" l="1"/>
  <c r="B24" i="4"/>
  <c r="A23" i="4"/>
  <c r="A24" i="3"/>
  <c r="B25" i="3"/>
  <c r="B24" i="2"/>
  <c r="A23" i="2"/>
  <c r="A19" i="1"/>
  <c r="B20" i="1"/>
  <c r="A25" i="5" l="1"/>
  <c r="B25" i="4"/>
  <c r="A24" i="4"/>
  <c r="B26" i="3"/>
  <c r="A25" i="3"/>
  <c r="B25" i="2"/>
  <c r="A24" i="2"/>
  <c r="A20" i="1"/>
  <c r="B21" i="1"/>
  <c r="A26" i="5" l="1"/>
  <c r="B26" i="4"/>
  <c r="A25" i="4"/>
  <c r="B27" i="3"/>
  <c r="A26" i="3"/>
  <c r="B26" i="2"/>
  <c r="A25" i="2"/>
  <c r="A21" i="1"/>
  <c r="B22" i="1"/>
  <c r="A27" i="5" l="1"/>
  <c r="B27" i="4"/>
  <c r="A26" i="4"/>
  <c r="B28" i="3"/>
  <c r="A27" i="3"/>
  <c r="B27" i="2"/>
  <c r="A26" i="2"/>
  <c r="A22" i="1"/>
  <c r="B23" i="1"/>
  <c r="A28" i="5" l="1"/>
  <c r="B28" i="4"/>
  <c r="A27" i="4"/>
  <c r="B29" i="3"/>
  <c r="A28" i="3"/>
  <c r="B28" i="2"/>
  <c r="A27" i="2"/>
  <c r="A23" i="1"/>
  <c r="B24" i="1"/>
  <c r="A29" i="5" l="1"/>
  <c r="B29" i="4"/>
  <c r="A28" i="4"/>
  <c r="B30" i="3"/>
  <c r="A29" i="3"/>
  <c r="B29" i="2"/>
  <c r="A28" i="2"/>
  <c r="A24" i="1"/>
  <c r="B25" i="1"/>
  <c r="A30" i="5" l="1"/>
  <c r="B30" i="4"/>
  <c r="A29" i="4"/>
  <c r="B31" i="3"/>
  <c r="A30" i="3"/>
  <c r="B30" i="2"/>
  <c r="A29" i="2"/>
  <c r="A25" i="1"/>
  <c r="B26" i="1"/>
  <c r="A31" i="5" l="1"/>
  <c r="B31" i="4"/>
  <c r="A30" i="4"/>
  <c r="B32" i="3"/>
  <c r="A31" i="3"/>
  <c r="B31" i="2"/>
  <c r="A30" i="2"/>
  <c r="A26" i="1"/>
  <c r="B27" i="1"/>
  <c r="A32" i="5" l="1"/>
  <c r="B32" i="4"/>
  <c r="A31" i="4"/>
  <c r="B33" i="3"/>
  <c r="A32" i="3"/>
  <c r="B32" i="2"/>
  <c r="A31" i="2"/>
  <c r="A27" i="1"/>
  <c r="B28" i="1"/>
  <c r="A33" i="5" l="1"/>
  <c r="B33" i="4"/>
  <c r="A32" i="4"/>
  <c r="B34" i="3"/>
  <c r="A33" i="3"/>
  <c r="B33" i="2"/>
  <c r="A32" i="2"/>
  <c r="A28" i="1"/>
  <c r="B29" i="1"/>
  <c r="A34" i="5" l="1"/>
  <c r="B34" i="4"/>
  <c r="A33" i="4"/>
  <c r="A34" i="3"/>
  <c r="B35" i="3"/>
  <c r="B34" i="2"/>
  <c r="A33" i="2"/>
  <c r="A29" i="1"/>
  <c r="B30" i="1"/>
  <c r="A35" i="5" l="1"/>
  <c r="B35" i="4"/>
  <c r="A34" i="4"/>
  <c r="B36" i="3"/>
  <c r="A35" i="3"/>
  <c r="B35" i="2"/>
  <c r="A34" i="2"/>
  <c r="A30" i="1"/>
  <c r="B31" i="1"/>
  <c r="A36" i="5" l="1"/>
  <c r="B36" i="4"/>
  <c r="A35" i="4"/>
  <c r="B37" i="3"/>
  <c r="A36" i="3"/>
  <c r="B36" i="2"/>
  <c r="A35" i="2"/>
  <c r="A31" i="1"/>
  <c r="B32" i="1"/>
  <c r="A38" i="5" l="1"/>
  <c r="A37" i="5"/>
  <c r="B37" i="4"/>
  <c r="A36" i="4"/>
  <c r="B38" i="3"/>
  <c r="A38" i="3" s="1"/>
  <c r="A37" i="3"/>
  <c r="B37" i="2"/>
  <c r="A36" i="2"/>
  <c r="A32" i="1"/>
  <c r="B33" i="1"/>
  <c r="B38" i="4" l="1"/>
  <c r="A38" i="4" s="1"/>
  <c r="A37" i="4"/>
  <c r="B38" i="2"/>
  <c r="A38" i="2" s="1"/>
  <c r="A37" i="2"/>
  <c r="A33" i="1"/>
  <c r="B34" i="1"/>
  <c r="A34" i="1" l="1"/>
  <c r="B35" i="1"/>
  <c r="A35" i="1" l="1"/>
  <c r="B36" i="1"/>
  <c r="A36" i="1" l="1"/>
  <c r="B37" i="1"/>
  <c r="A37" i="1" l="1"/>
  <c r="B38" i="1"/>
  <c r="A38" i="1" s="1"/>
</calcChain>
</file>

<file path=xl/sharedStrings.xml><?xml version="1.0" encoding="utf-8"?>
<sst xmlns="http://schemas.openxmlformats.org/spreadsheetml/2006/main" count="114" uniqueCount="22">
  <si>
    <t>Arbeitnehmerbezogene Erfassung der täglichen Arbeitszeit</t>
  </si>
  <si>
    <t>Arbeitgeber:</t>
  </si>
  <si>
    <t>Arbeitnehmer:</t>
  </si>
  <si>
    <t>Monat:</t>
  </si>
  <si>
    <t>Tag</t>
  </si>
  <si>
    <t>Datum</t>
  </si>
  <si>
    <t>Beginn (XX:XX)</t>
  </si>
  <si>
    <t>Ende (XX:XX)</t>
  </si>
  <si>
    <t>Pausen in Min.</t>
  </si>
  <si>
    <t>Arbeits-zeit</t>
  </si>
  <si>
    <t>Fahrzeit in Min.</t>
  </si>
  <si>
    <t>F</t>
  </si>
  <si>
    <t>UKF</t>
  </si>
  <si>
    <t>Bemerkung</t>
  </si>
  <si>
    <t>Baufix GmbH</t>
  </si>
  <si>
    <t>Summe:</t>
  </si>
  <si>
    <t>Netto-ArbZ:</t>
  </si>
  <si>
    <t>Stunden</t>
  </si>
  <si>
    <t>Unterschrift AN:</t>
  </si>
  <si>
    <t>X</t>
  </si>
  <si>
    <t>K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</si>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</sst>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"/>
    <numFmt numFmtId="165" formatCode="dd/mm/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0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164" fontId="4" fillId="0" borderId="0" xfId="0" applyNumberFormat="1" applyFont="1"/>
    <xf numFmtId="2" fontId="1" fillId="0" borderId="4" xfId="0" applyNumberFormat="1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right" vertical="center"/>
    </xf>
    <xf numFmtId="165" fontId="0" fillId="0" borderId="1" xfId="0" applyNumberFormat="1" applyFont="1" applyBorder="1" applyAlignment="1">
      <alignment vertical="center"/>
    </xf>
    <xf numFmtId="2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10"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Layout" zoomScaleNormal="100" workbookViewId="0">
      <selection sqref="A1:K1"/>
    </sheetView>
  </sheetViews>
  <sheetFormatPr baseColWidth="10" defaultColWidth="10.75" defaultRowHeight="12.75" x14ac:dyDescent="0.2"/>
  <cols>
    <col min="1" max="1" width="4.5" style="1" customWidth="1"/>
    <col min="2" max="7" width="7.375" style="1" customWidth="1"/>
    <col min="8" max="8" width="4.25" style="1" hidden="1" customWidth="1"/>
    <col min="9" max="9" width="3.125" style="8" customWidth="1"/>
    <col min="10" max="10" width="4.125" style="8" customWidth="1"/>
    <col min="11" max="11" width="27.875" style="1" customWidth="1"/>
    <col min="12" max="16384" width="10.75" style="1"/>
  </cols>
  <sheetData>
    <row r="1" spans="1:1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3" customFormat="1" x14ac:dyDescent="0.2">
      <c r="A2" s="3" t="str">
        <f ca="1">MID(A5,FIND("]",A5)+1,31)</f>
        <v>1-2019</v>
      </c>
      <c r="C2" s="4" t="str">
        <f ca="1">LEFT(A2,LEN(A2)-5)</f>
        <v>1</v>
      </c>
      <c r="E2" s="3">
        <f ca="1">FIND("[",A5)</f>
        <v>56</v>
      </c>
      <c r="F2" s="3">
        <f ca="1">FIND("]",A5)</f>
        <v>91</v>
      </c>
      <c r="I2" s="7"/>
      <c r="J2" s="7"/>
    </row>
    <row r="3" spans="1:11" ht="15" x14ac:dyDescent="0.2">
      <c r="A3" s="32" t="s">
        <v>1</v>
      </c>
      <c r="B3" s="32"/>
      <c r="C3" s="32"/>
      <c r="D3" s="33" t="s">
        <v>14</v>
      </c>
      <c r="E3" s="33"/>
      <c r="F3" s="33"/>
    </row>
    <row r="4" spans="1:11" ht="15" x14ac:dyDescent="0.25">
      <c r="A4" s="32" t="s">
        <v>2</v>
      </c>
      <c r="B4" s="32"/>
      <c r="C4" s="32"/>
      <c r="D4" s="34" t="str">
        <f ca="1">MID(A5,E2+6,F2-E2-19)</f>
        <v>Vorname Nachname</v>
      </c>
      <c r="E4" s="34"/>
      <c r="F4" s="34"/>
      <c r="G4" s="2" t="s">
        <v>3</v>
      </c>
      <c r="H4" s="2"/>
      <c r="I4" s="35" t="str">
        <f ca="1">TEXT(DATE(2019,C2,1),"MMMM")</f>
        <v>Januar</v>
      </c>
      <c r="J4" s="35"/>
      <c r="K4" s="23" t="str">
        <f ca="1">RIGHT(A2,4)</f>
        <v>2019</v>
      </c>
    </row>
    <row r="5" spans="1:11" s="3" customFormat="1" x14ac:dyDescent="0.2">
      <c r="A5" s="3" t="str">
        <f ca="1">CELL("dateiname",$A$1)</f>
        <v>D:\000as\Lehre_1\109_Office\Excel\Themen\Stundenzettel\[2019-Vorname Nachname-V190121.xlsx]1-2019</v>
      </c>
      <c r="I5" s="7"/>
      <c r="J5" s="7"/>
    </row>
    <row r="6" spans="1:11" ht="28.5" x14ac:dyDescent="0.2">
      <c r="A6" s="19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/>
      <c r="I6" s="20" t="s">
        <v>11</v>
      </c>
      <c r="J6" s="20" t="s">
        <v>12</v>
      </c>
      <c r="K6" s="21" t="s">
        <v>13</v>
      </c>
    </row>
    <row r="8" spans="1:11" s="10" customFormat="1" ht="19.7" customHeight="1" x14ac:dyDescent="0.2">
      <c r="A8" s="13" t="str">
        <f ca="1">TEXT(WEEKDAY(B8),"TTT")&amp;"."</f>
        <v>Di.</v>
      </c>
      <c r="B8" s="14">
        <f ca="1">DATE(K4,C2,1)</f>
        <v>43466</v>
      </c>
      <c r="C8" s="15">
        <v>0.27083333333333331</v>
      </c>
      <c r="D8" s="15">
        <v>0.70833333333333337</v>
      </c>
      <c r="E8" s="16">
        <v>20</v>
      </c>
      <c r="F8" s="17">
        <f>IF(AND(C8&lt;&gt;"",D8&lt;&gt;""),(D8-C8)*24,"")</f>
        <v>10.500000000000002</v>
      </c>
      <c r="G8" s="16">
        <v>40</v>
      </c>
      <c r="H8" s="16">
        <f t="shared" ref="H8:H38" si="0">IF(I8="X",0,G8/2)</f>
        <v>0</v>
      </c>
      <c r="I8" s="18" t="s">
        <v>19</v>
      </c>
      <c r="J8" s="18"/>
      <c r="K8" s="12"/>
    </row>
    <row r="9" spans="1:11" s="10" customFormat="1" ht="19.7" customHeight="1" x14ac:dyDescent="0.2">
      <c r="A9" s="13" t="str">
        <f t="shared" ref="A9:A38" ca="1" si="1">TEXT(WEEKDAY(B9),"TTT")&amp;"."</f>
        <v>Mi.</v>
      </c>
      <c r="B9" s="14">
        <f ca="1">B8+1</f>
        <v>43467</v>
      </c>
      <c r="C9" s="15">
        <v>0.33333333333333331</v>
      </c>
      <c r="D9" s="15">
        <v>0.625</v>
      </c>
      <c r="E9" s="16">
        <v>30</v>
      </c>
      <c r="F9" s="17">
        <f t="shared" ref="F9:F38" si="2">IF(AND(C9&lt;&gt;"",D9&lt;&gt;""),(D9-C9)*24,"")</f>
        <v>7</v>
      </c>
      <c r="G9" s="16">
        <v>30</v>
      </c>
      <c r="H9" s="16">
        <f t="shared" si="0"/>
        <v>15</v>
      </c>
      <c r="I9" s="18"/>
      <c r="J9" s="18"/>
      <c r="K9" s="12"/>
    </row>
    <row r="10" spans="1:11" s="10" customFormat="1" ht="19.7" customHeight="1" x14ac:dyDescent="0.2">
      <c r="A10" s="13" t="str">
        <f t="shared" ca="1" si="1"/>
        <v>Do.</v>
      </c>
      <c r="B10" s="14">
        <f t="shared" ref="B10:B38" ca="1" si="3">B9+1</f>
        <v>43468</v>
      </c>
      <c r="C10" s="15">
        <v>0.33333333333333331</v>
      </c>
      <c r="D10" s="15">
        <v>0.6875</v>
      </c>
      <c r="E10" s="16">
        <v>25</v>
      </c>
      <c r="F10" s="17">
        <f t="shared" si="2"/>
        <v>8.5</v>
      </c>
      <c r="G10" s="16">
        <v>50</v>
      </c>
      <c r="H10" s="16">
        <f t="shared" si="0"/>
        <v>0</v>
      </c>
      <c r="I10" s="18" t="s">
        <v>19</v>
      </c>
      <c r="J10" s="18"/>
      <c r="K10" s="12"/>
    </row>
    <row r="11" spans="1:11" s="10" customFormat="1" ht="19.7" customHeight="1" x14ac:dyDescent="0.2">
      <c r="A11" s="13" t="str">
        <f t="shared" ca="1" si="1"/>
        <v>Fr.</v>
      </c>
      <c r="B11" s="14">
        <f t="shared" ca="1" si="3"/>
        <v>43469</v>
      </c>
      <c r="C11" s="15">
        <v>0.29166666666666669</v>
      </c>
      <c r="D11" s="15">
        <v>0.66666666666666663</v>
      </c>
      <c r="E11" s="16">
        <v>25</v>
      </c>
      <c r="F11" s="17">
        <f t="shared" si="2"/>
        <v>8.9999999999999982</v>
      </c>
      <c r="G11" s="16">
        <v>40</v>
      </c>
      <c r="H11" s="16">
        <f t="shared" si="0"/>
        <v>0</v>
      </c>
      <c r="I11" s="18" t="s">
        <v>19</v>
      </c>
      <c r="J11" s="18"/>
      <c r="K11" s="12"/>
    </row>
    <row r="12" spans="1:11" s="10" customFormat="1" ht="19.7" customHeight="1" x14ac:dyDescent="0.2">
      <c r="A12" s="13" t="str">
        <f t="shared" ca="1" si="1"/>
        <v>Sa.</v>
      </c>
      <c r="B12" s="14">
        <f t="shared" ca="1" si="3"/>
        <v>43470</v>
      </c>
      <c r="C12" s="15"/>
      <c r="D12" s="15"/>
      <c r="E12" s="16"/>
      <c r="F12" s="17" t="str">
        <f t="shared" si="2"/>
        <v/>
      </c>
      <c r="G12" s="16"/>
      <c r="H12" s="16">
        <f t="shared" si="0"/>
        <v>0</v>
      </c>
      <c r="I12" s="18"/>
      <c r="J12" s="18"/>
      <c r="K12" s="12"/>
    </row>
    <row r="13" spans="1:11" s="10" customFormat="1" ht="19.7" customHeight="1" x14ac:dyDescent="0.2">
      <c r="A13" s="13" t="str">
        <f t="shared" ca="1" si="1"/>
        <v>So.</v>
      </c>
      <c r="B13" s="14">
        <f t="shared" ca="1" si="3"/>
        <v>43471</v>
      </c>
      <c r="C13" s="15"/>
      <c r="D13" s="15"/>
      <c r="E13" s="16"/>
      <c r="F13" s="17" t="str">
        <f t="shared" si="2"/>
        <v/>
      </c>
      <c r="G13" s="16"/>
      <c r="H13" s="16">
        <f t="shared" si="0"/>
        <v>0</v>
      </c>
      <c r="I13" s="18"/>
      <c r="J13" s="18"/>
      <c r="K13" s="12"/>
    </row>
    <row r="14" spans="1:11" s="10" customFormat="1" ht="19.7" customHeight="1" x14ac:dyDescent="0.2">
      <c r="A14" s="13" t="str">
        <f t="shared" ca="1" si="1"/>
        <v>Mo.</v>
      </c>
      <c r="B14" s="14">
        <f t="shared" ca="1" si="3"/>
        <v>43472</v>
      </c>
      <c r="C14" s="15"/>
      <c r="D14" s="15"/>
      <c r="E14" s="16"/>
      <c r="F14" s="17" t="str">
        <f t="shared" si="2"/>
        <v/>
      </c>
      <c r="G14" s="16"/>
      <c r="H14" s="16">
        <f t="shared" si="0"/>
        <v>0</v>
      </c>
      <c r="I14" s="18"/>
      <c r="J14" s="18" t="s">
        <v>20</v>
      </c>
      <c r="K14" s="12"/>
    </row>
    <row r="15" spans="1:11" s="10" customFormat="1" ht="19.7" customHeight="1" x14ac:dyDescent="0.2">
      <c r="A15" s="13" t="str">
        <f t="shared" ca="1" si="1"/>
        <v>Di.</v>
      </c>
      <c r="B15" s="14">
        <f t="shared" ca="1" si="3"/>
        <v>43473</v>
      </c>
      <c r="C15" s="15"/>
      <c r="D15" s="15"/>
      <c r="E15" s="16"/>
      <c r="F15" s="17" t="str">
        <f t="shared" si="2"/>
        <v/>
      </c>
      <c r="G15" s="16"/>
      <c r="H15" s="16">
        <f t="shared" si="0"/>
        <v>0</v>
      </c>
      <c r="I15" s="18"/>
      <c r="J15" s="18" t="s">
        <v>20</v>
      </c>
      <c r="K15" s="12"/>
    </row>
    <row r="16" spans="1:11" s="10" customFormat="1" ht="19.7" customHeight="1" x14ac:dyDescent="0.2">
      <c r="A16" s="13" t="str">
        <f t="shared" ca="1" si="1"/>
        <v>Mi.</v>
      </c>
      <c r="B16" s="14">
        <f t="shared" ca="1" si="3"/>
        <v>43474</v>
      </c>
      <c r="C16" s="15"/>
      <c r="D16" s="15"/>
      <c r="E16" s="16"/>
      <c r="F16" s="17" t="str">
        <f t="shared" si="2"/>
        <v/>
      </c>
      <c r="G16" s="16"/>
      <c r="H16" s="16">
        <f t="shared" si="0"/>
        <v>0</v>
      </c>
      <c r="I16" s="18"/>
      <c r="J16" s="18" t="s">
        <v>21</v>
      </c>
      <c r="K16" s="12"/>
    </row>
    <row r="17" spans="1:11" s="10" customFormat="1" ht="19.7" customHeight="1" x14ac:dyDescent="0.2">
      <c r="A17" s="13" t="str">
        <f t="shared" ca="1" si="1"/>
        <v>Do.</v>
      </c>
      <c r="B17" s="14">
        <f t="shared" ca="1" si="3"/>
        <v>43475</v>
      </c>
      <c r="C17" s="15"/>
      <c r="D17" s="15"/>
      <c r="E17" s="16"/>
      <c r="F17" s="17" t="str">
        <f t="shared" si="2"/>
        <v/>
      </c>
      <c r="G17" s="16"/>
      <c r="H17" s="16">
        <f t="shared" si="0"/>
        <v>0</v>
      </c>
      <c r="I17" s="18"/>
      <c r="J17" s="18" t="s">
        <v>21</v>
      </c>
      <c r="K17" s="12"/>
    </row>
    <row r="18" spans="1:11" s="10" customFormat="1" ht="19.7" customHeight="1" x14ac:dyDescent="0.2">
      <c r="A18" s="13" t="str">
        <f t="shared" ca="1" si="1"/>
        <v>Fr.</v>
      </c>
      <c r="B18" s="14">
        <f t="shared" ca="1" si="3"/>
        <v>43476</v>
      </c>
      <c r="C18" s="15"/>
      <c r="D18" s="15"/>
      <c r="E18" s="16"/>
      <c r="F18" s="17" t="str">
        <f t="shared" si="2"/>
        <v/>
      </c>
      <c r="G18" s="16"/>
      <c r="H18" s="16">
        <f t="shared" si="0"/>
        <v>0</v>
      </c>
      <c r="I18" s="18"/>
      <c r="J18" s="18" t="s">
        <v>21</v>
      </c>
      <c r="K18" s="12"/>
    </row>
    <row r="19" spans="1:11" s="10" customFormat="1" ht="19.7" customHeight="1" x14ac:dyDescent="0.2">
      <c r="A19" s="13" t="str">
        <f t="shared" ca="1" si="1"/>
        <v>Sa.</v>
      </c>
      <c r="B19" s="14">
        <f t="shared" ca="1" si="3"/>
        <v>43477</v>
      </c>
      <c r="C19" s="15"/>
      <c r="D19" s="15"/>
      <c r="E19" s="16"/>
      <c r="F19" s="17" t="str">
        <f t="shared" si="2"/>
        <v/>
      </c>
      <c r="G19" s="16"/>
      <c r="H19" s="16">
        <f t="shared" si="0"/>
        <v>0</v>
      </c>
      <c r="I19" s="18"/>
      <c r="J19" s="18"/>
      <c r="K19" s="12"/>
    </row>
    <row r="20" spans="1:11" s="10" customFormat="1" ht="19.7" customHeight="1" x14ac:dyDescent="0.2">
      <c r="A20" s="13" t="str">
        <f t="shared" ca="1" si="1"/>
        <v>So.</v>
      </c>
      <c r="B20" s="14">
        <f t="shared" ca="1" si="3"/>
        <v>43478</v>
      </c>
      <c r="C20" s="15"/>
      <c r="D20" s="15"/>
      <c r="E20" s="16"/>
      <c r="F20" s="17" t="str">
        <f t="shared" si="2"/>
        <v/>
      </c>
      <c r="G20" s="16"/>
      <c r="H20" s="16">
        <f t="shared" si="0"/>
        <v>0</v>
      </c>
      <c r="I20" s="18"/>
      <c r="J20" s="18"/>
      <c r="K20" s="12"/>
    </row>
    <row r="21" spans="1:11" s="10" customFormat="1" ht="19.7" customHeight="1" x14ac:dyDescent="0.2">
      <c r="A21" s="13" t="str">
        <f t="shared" ca="1" si="1"/>
        <v>Mo.</v>
      </c>
      <c r="B21" s="14">
        <f t="shared" ca="1" si="3"/>
        <v>43479</v>
      </c>
      <c r="C21" s="15">
        <v>0.29166666666666669</v>
      </c>
      <c r="D21" s="15">
        <v>0.66666666666666663</v>
      </c>
      <c r="E21" s="16">
        <v>25</v>
      </c>
      <c r="F21" s="17">
        <f t="shared" si="2"/>
        <v>8.9999999999999982</v>
      </c>
      <c r="G21" s="16">
        <v>60</v>
      </c>
      <c r="H21" s="16">
        <f t="shared" si="0"/>
        <v>0</v>
      </c>
      <c r="I21" s="18" t="s">
        <v>19</v>
      </c>
      <c r="J21" s="18"/>
      <c r="K21" s="12"/>
    </row>
    <row r="22" spans="1:11" s="10" customFormat="1" ht="19.7" customHeight="1" x14ac:dyDescent="0.2">
      <c r="A22" s="13" t="str">
        <f t="shared" ca="1" si="1"/>
        <v>Di.</v>
      </c>
      <c r="B22" s="14">
        <f t="shared" ca="1" si="3"/>
        <v>43480</v>
      </c>
      <c r="C22" s="15">
        <v>0.29166666666666669</v>
      </c>
      <c r="D22" s="15">
        <v>0.66666666666666663</v>
      </c>
      <c r="E22" s="16">
        <v>25</v>
      </c>
      <c r="F22" s="17">
        <f t="shared" si="2"/>
        <v>8.9999999999999982</v>
      </c>
      <c r="G22" s="16">
        <v>30</v>
      </c>
      <c r="H22" s="16">
        <f t="shared" si="0"/>
        <v>15</v>
      </c>
      <c r="I22" s="18"/>
      <c r="J22" s="18"/>
      <c r="K22" s="12"/>
    </row>
    <row r="23" spans="1:11" s="10" customFormat="1" ht="19.7" customHeight="1" x14ac:dyDescent="0.2">
      <c r="A23" s="13" t="str">
        <f t="shared" ca="1" si="1"/>
        <v>Mi.</v>
      </c>
      <c r="B23" s="14">
        <f t="shared" ca="1" si="3"/>
        <v>43481</v>
      </c>
      <c r="C23" s="15">
        <v>0.33333333333333331</v>
      </c>
      <c r="D23" s="15">
        <v>0.625</v>
      </c>
      <c r="E23" s="16">
        <v>30</v>
      </c>
      <c r="F23" s="17">
        <f t="shared" si="2"/>
        <v>7</v>
      </c>
      <c r="G23" s="16">
        <v>30</v>
      </c>
      <c r="H23" s="16">
        <f t="shared" si="0"/>
        <v>15</v>
      </c>
      <c r="I23" s="18"/>
      <c r="J23" s="18"/>
      <c r="K23" s="12"/>
    </row>
    <row r="24" spans="1:11" s="10" customFormat="1" ht="19.7" customHeight="1" x14ac:dyDescent="0.2">
      <c r="A24" s="13" t="str">
        <f t="shared" ca="1" si="1"/>
        <v>Do.</v>
      </c>
      <c r="B24" s="14">
        <f t="shared" ca="1" si="3"/>
        <v>43482</v>
      </c>
      <c r="C24" s="15">
        <v>0.27083333333333331</v>
      </c>
      <c r="D24" s="15">
        <v>0.70833333333333337</v>
      </c>
      <c r="E24" s="16">
        <v>20</v>
      </c>
      <c r="F24" s="17">
        <f t="shared" si="2"/>
        <v>10.500000000000002</v>
      </c>
      <c r="G24" s="16">
        <v>40</v>
      </c>
      <c r="H24" s="16">
        <f t="shared" si="0"/>
        <v>20</v>
      </c>
      <c r="I24" s="18"/>
      <c r="J24" s="18"/>
      <c r="K24" s="12"/>
    </row>
    <row r="25" spans="1:11" s="10" customFormat="1" ht="19.7" customHeight="1" x14ac:dyDescent="0.2">
      <c r="A25" s="13" t="str">
        <f t="shared" ca="1" si="1"/>
        <v>Fr.</v>
      </c>
      <c r="B25" s="14">
        <f t="shared" ca="1" si="3"/>
        <v>43483</v>
      </c>
      <c r="C25" s="15">
        <v>0.29166666666666669</v>
      </c>
      <c r="D25" s="15">
        <v>0.66666666666666663</v>
      </c>
      <c r="E25" s="16">
        <v>25</v>
      </c>
      <c r="F25" s="17">
        <f t="shared" si="2"/>
        <v>8.9999999999999982</v>
      </c>
      <c r="G25" s="16">
        <v>40</v>
      </c>
      <c r="H25" s="16">
        <f t="shared" si="0"/>
        <v>0</v>
      </c>
      <c r="I25" s="18" t="s">
        <v>19</v>
      </c>
      <c r="J25" s="18"/>
      <c r="K25" s="12"/>
    </row>
    <row r="26" spans="1:11" s="10" customFormat="1" ht="19.7" customHeight="1" x14ac:dyDescent="0.2">
      <c r="A26" s="13" t="str">
        <f t="shared" ca="1" si="1"/>
        <v>Sa.</v>
      </c>
      <c r="B26" s="14">
        <f t="shared" ca="1" si="3"/>
        <v>43484</v>
      </c>
      <c r="C26" s="15"/>
      <c r="D26" s="15"/>
      <c r="E26" s="16"/>
      <c r="F26" s="17" t="str">
        <f t="shared" si="2"/>
        <v/>
      </c>
      <c r="G26" s="16"/>
      <c r="H26" s="16">
        <f t="shared" si="0"/>
        <v>0</v>
      </c>
      <c r="I26" s="18"/>
      <c r="J26" s="18"/>
      <c r="K26" s="12"/>
    </row>
    <row r="27" spans="1:11" s="10" customFormat="1" ht="19.7" customHeight="1" x14ac:dyDescent="0.2">
      <c r="A27" s="13" t="str">
        <f t="shared" ca="1" si="1"/>
        <v>So.</v>
      </c>
      <c r="B27" s="14">
        <f t="shared" ca="1" si="3"/>
        <v>43485</v>
      </c>
      <c r="C27" s="15"/>
      <c r="D27" s="15"/>
      <c r="E27" s="16"/>
      <c r="F27" s="17" t="str">
        <f t="shared" si="2"/>
        <v/>
      </c>
      <c r="G27" s="16"/>
      <c r="H27" s="16">
        <f t="shared" si="0"/>
        <v>0</v>
      </c>
      <c r="I27" s="18"/>
      <c r="J27" s="18"/>
      <c r="K27" s="12"/>
    </row>
    <row r="28" spans="1:11" s="10" customFormat="1" ht="19.7" customHeight="1" x14ac:dyDescent="0.2">
      <c r="A28" s="13" t="str">
        <f t="shared" ca="1" si="1"/>
        <v>Mo.</v>
      </c>
      <c r="B28" s="14">
        <f t="shared" ca="1" si="3"/>
        <v>43486</v>
      </c>
      <c r="C28" s="15">
        <v>0.29166666666666669</v>
      </c>
      <c r="D28" s="15">
        <v>0.66666666666666663</v>
      </c>
      <c r="E28" s="16">
        <v>25</v>
      </c>
      <c r="F28" s="17">
        <f t="shared" si="2"/>
        <v>8.9999999999999982</v>
      </c>
      <c r="G28" s="16">
        <v>60</v>
      </c>
      <c r="H28" s="16">
        <f t="shared" si="0"/>
        <v>0</v>
      </c>
      <c r="I28" s="18" t="s">
        <v>19</v>
      </c>
      <c r="J28" s="18"/>
      <c r="K28" s="12"/>
    </row>
    <row r="29" spans="1:11" s="10" customFormat="1" ht="19.7" customHeight="1" x14ac:dyDescent="0.2">
      <c r="A29" s="13" t="str">
        <f t="shared" ca="1" si="1"/>
        <v>Di.</v>
      </c>
      <c r="B29" s="14">
        <f t="shared" ca="1" si="3"/>
        <v>43487</v>
      </c>
      <c r="C29" s="15">
        <v>0.33333333333333331</v>
      </c>
      <c r="D29" s="15">
        <v>0.625</v>
      </c>
      <c r="E29" s="16">
        <v>30</v>
      </c>
      <c r="F29" s="17">
        <f t="shared" si="2"/>
        <v>7</v>
      </c>
      <c r="G29" s="16">
        <v>30</v>
      </c>
      <c r="H29" s="16">
        <f t="shared" si="0"/>
        <v>0</v>
      </c>
      <c r="I29" s="18" t="s">
        <v>19</v>
      </c>
      <c r="J29" s="18"/>
      <c r="K29" s="12"/>
    </row>
    <row r="30" spans="1:11" s="10" customFormat="1" ht="19.7" customHeight="1" x14ac:dyDescent="0.2">
      <c r="A30" s="13" t="str">
        <f t="shared" ca="1" si="1"/>
        <v>Mi.</v>
      </c>
      <c r="B30" s="14">
        <f t="shared" ca="1" si="3"/>
        <v>43488</v>
      </c>
      <c r="C30" s="15">
        <v>0.33333333333333331</v>
      </c>
      <c r="D30" s="15">
        <v>0.625</v>
      </c>
      <c r="E30" s="16">
        <v>30</v>
      </c>
      <c r="F30" s="17">
        <f t="shared" si="2"/>
        <v>7</v>
      </c>
      <c r="G30" s="16">
        <v>30</v>
      </c>
      <c r="H30" s="16">
        <f t="shared" si="0"/>
        <v>0</v>
      </c>
      <c r="I30" s="18" t="s">
        <v>19</v>
      </c>
      <c r="J30" s="18"/>
      <c r="K30" s="12"/>
    </row>
    <row r="31" spans="1:11" s="10" customFormat="1" ht="19.7" customHeight="1" x14ac:dyDescent="0.2">
      <c r="A31" s="13" t="str">
        <f t="shared" ca="1" si="1"/>
        <v>Do.</v>
      </c>
      <c r="B31" s="14">
        <f t="shared" ca="1" si="3"/>
        <v>43489</v>
      </c>
      <c r="C31" s="15">
        <v>0.27083333333333331</v>
      </c>
      <c r="D31" s="15">
        <v>0.70833333333333337</v>
      </c>
      <c r="E31" s="16">
        <v>20</v>
      </c>
      <c r="F31" s="17">
        <f t="shared" si="2"/>
        <v>10.500000000000002</v>
      </c>
      <c r="G31" s="16">
        <v>30</v>
      </c>
      <c r="H31" s="16">
        <f t="shared" si="0"/>
        <v>15</v>
      </c>
      <c r="I31" s="18"/>
      <c r="J31" s="18"/>
      <c r="K31" s="12"/>
    </row>
    <row r="32" spans="1:11" s="10" customFormat="1" ht="19.7" customHeight="1" x14ac:dyDescent="0.2">
      <c r="A32" s="13" t="str">
        <f t="shared" ca="1" si="1"/>
        <v>Fr.</v>
      </c>
      <c r="B32" s="14">
        <f t="shared" ca="1" si="3"/>
        <v>43490</v>
      </c>
      <c r="C32" s="15">
        <v>0.29166666666666669</v>
      </c>
      <c r="D32" s="15">
        <v>0.66666666666666663</v>
      </c>
      <c r="E32" s="16">
        <v>25</v>
      </c>
      <c r="F32" s="17">
        <f t="shared" si="2"/>
        <v>8.9999999999999982</v>
      </c>
      <c r="G32" s="16">
        <v>40</v>
      </c>
      <c r="H32" s="16">
        <f t="shared" si="0"/>
        <v>20</v>
      </c>
      <c r="I32" s="18"/>
      <c r="J32" s="18"/>
      <c r="K32" s="12"/>
    </row>
    <row r="33" spans="1:11" s="10" customFormat="1" ht="19.7" customHeight="1" x14ac:dyDescent="0.2">
      <c r="A33" s="13" t="str">
        <f t="shared" ca="1" si="1"/>
        <v>Sa.</v>
      </c>
      <c r="B33" s="14">
        <f t="shared" ca="1" si="3"/>
        <v>43491</v>
      </c>
      <c r="C33" s="15"/>
      <c r="D33" s="15"/>
      <c r="E33" s="16"/>
      <c r="F33" s="17" t="str">
        <f t="shared" si="2"/>
        <v/>
      </c>
      <c r="G33" s="16"/>
      <c r="H33" s="16">
        <f t="shared" si="0"/>
        <v>0</v>
      </c>
      <c r="I33" s="18"/>
      <c r="J33" s="18"/>
      <c r="K33" s="12"/>
    </row>
    <row r="34" spans="1:11" s="10" customFormat="1" ht="19.7" customHeight="1" x14ac:dyDescent="0.2">
      <c r="A34" s="13" t="str">
        <f t="shared" ca="1" si="1"/>
        <v>So.</v>
      </c>
      <c r="B34" s="14">
        <f t="shared" ca="1" si="3"/>
        <v>43492</v>
      </c>
      <c r="C34" s="15"/>
      <c r="D34" s="15"/>
      <c r="E34" s="16"/>
      <c r="F34" s="17" t="str">
        <f t="shared" si="2"/>
        <v/>
      </c>
      <c r="G34" s="16"/>
      <c r="H34" s="16">
        <f t="shared" si="0"/>
        <v>0</v>
      </c>
      <c r="I34" s="18"/>
      <c r="J34" s="18"/>
      <c r="K34" s="12"/>
    </row>
    <row r="35" spans="1:11" s="10" customFormat="1" ht="19.7" customHeight="1" x14ac:dyDescent="0.2">
      <c r="A35" s="13" t="str">
        <f t="shared" ca="1" si="1"/>
        <v>Mo.</v>
      </c>
      <c r="B35" s="14">
        <f t="shared" ca="1" si="3"/>
        <v>43493</v>
      </c>
      <c r="C35" s="15">
        <v>0.27083333333333331</v>
      </c>
      <c r="D35" s="15">
        <v>0.70833333333333337</v>
      </c>
      <c r="E35" s="16">
        <v>20</v>
      </c>
      <c r="F35" s="17">
        <f t="shared" si="2"/>
        <v>10.500000000000002</v>
      </c>
      <c r="G35" s="16">
        <v>30</v>
      </c>
      <c r="H35" s="16">
        <f t="shared" si="0"/>
        <v>15</v>
      </c>
      <c r="I35" s="18"/>
      <c r="J35" s="18"/>
      <c r="K35" s="12"/>
    </row>
    <row r="36" spans="1:11" s="10" customFormat="1" ht="19.7" customHeight="1" x14ac:dyDescent="0.2">
      <c r="A36" s="13" t="str">
        <f t="shared" ca="1" si="1"/>
        <v>Di.</v>
      </c>
      <c r="B36" s="14">
        <f t="shared" ca="1" si="3"/>
        <v>43494</v>
      </c>
      <c r="C36" s="15">
        <v>0.33333333333333331</v>
      </c>
      <c r="D36" s="15">
        <v>0.625</v>
      </c>
      <c r="E36" s="16">
        <v>30</v>
      </c>
      <c r="F36" s="17">
        <f t="shared" si="2"/>
        <v>7</v>
      </c>
      <c r="G36" s="16">
        <v>40</v>
      </c>
      <c r="H36" s="16">
        <f t="shared" si="0"/>
        <v>0</v>
      </c>
      <c r="I36" s="18" t="s">
        <v>19</v>
      </c>
      <c r="J36" s="18"/>
      <c r="K36" s="12"/>
    </row>
    <row r="37" spans="1:11" s="10" customFormat="1" ht="19.7" customHeight="1" x14ac:dyDescent="0.2">
      <c r="A37" s="13" t="str">
        <f t="shared" ca="1" si="1"/>
        <v>Mi.</v>
      </c>
      <c r="B37" s="14">
        <f t="shared" ca="1" si="3"/>
        <v>43495</v>
      </c>
      <c r="C37" s="15">
        <v>0.27083333333333331</v>
      </c>
      <c r="D37" s="15">
        <v>0.70833333333333337</v>
      </c>
      <c r="E37" s="16">
        <v>20</v>
      </c>
      <c r="F37" s="17">
        <f t="shared" si="2"/>
        <v>10.500000000000002</v>
      </c>
      <c r="G37" s="16">
        <v>40</v>
      </c>
      <c r="H37" s="16">
        <f t="shared" si="0"/>
        <v>20</v>
      </c>
      <c r="I37" s="18"/>
      <c r="J37" s="18"/>
      <c r="K37" s="12"/>
    </row>
    <row r="38" spans="1:11" s="10" customFormat="1" ht="19.7" customHeight="1" x14ac:dyDescent="0.2">
      <c r="A38" s="13" t="str">
        <f t="shared" ca="1" si="1"/>
        <v>Do.</v>
      </c>
      <c r="B38" s="14">
        <f t="shared" ca="1" si="3"/>
        <v>43496</v>
      </c>
      <c r="C38" s="15">
        <v>0.27083333333333331</v>
      </c>
      <c r="D38" s="15">
        <v>0.70833333333333337</v>
      </c>
      <c r="E38" s="16">
        <v>20</v>
      </c>
      <c r="F38" s="17">
        <f t="shared" si="2"/>
        <v>10.500000000000002</v>
      </c>
      <c r="G38" s="16">
        <v>30</v>
      </c>
      <c r="H38" s="16">
        <f t="shared" si="0"/>
        <v>15</v>
      </c>
      <c r="I38" s="18"/>
      <c r="J38" s="18"/>
      <c r="K38" s="12"/>
    </row>
    <row r="39" spans="1:11" ht="13.5" thickBot="1" x14ac:dyDescent="0.25"/>
    <row r="40" spans="1:11" ht="15.75" thickBot="1" x14ac:dyDescent="0.3">
      <c r="C40" s="24" t="s">
        <v>15</v>
      </c>
      <c r="D40" s="25"/>
      <c r="E40" s="5">
        <f>SUM(E8:E38)/60</f>
        <v>7.416666666666667</v>
      </c>
      <c r="F40" s="5">
        <f>SUM(F8:F38)</f>
        <v>160.5</v>
      </c>
      <c r="G40" s="5">
        <f>SUM(H8:H38)/60</f>
        <v>2.5</v>
      </c>
      <c r="H40" s="9"/>
      <c r="I40" s="22" t="s">
        <v>17</v>
      </c>
      <c r="J40" s="6"/>
    </row>
    <row r="41" spans="1:11" ht="15" thickBot="1" x14ac:dyDescent="0.25">
      <c r="C41" s="22"/>
      <c r="D41" s="22"/>
      <c r="E41" s="22"/>
      <c r="F41" s="22"/>
      <c r="G41" s="22"/>
      <c r="I41" s="6"/>
      <c r="J41" s="6"/>
    </row>
    <row r="42" spans="1:11" ht="15.75" thickBot="1" x14ac:dyDescent="0.3">
      <c r="C42" s="24" t="s">
        <v>16</v>
      </c>
      <c r="D42" s="25"/>
      <c r="E42" s="22"/>
      <c r="F42" s="5">
        <f>F40-E40-G40</f>
        <v>150.58333333333334</v>
      </c>
      <c r="G42" s="22" t="s">
        <v>17</v>
      </c>
      <c r="I42" s="6"/>
      <c r="J42" s="6"/>
    </row>
    <row r="43" spans="1:11" ht="15" thickBot="1" x14ac:dyDescent="0.25">
      <c r="C43" s="22"/>
      <c r="D43" s="22"/>
      <c r="I43" s="6"/>
      <c r="J43" s="6"/>
    </row>
    <row r="44" spans="1:11" ht="30" customHeight="1" thickBot="1" x14ac:dyDescent="0.25">
      <c r="C44" s="26" t="s">
        <v>18</v>
      </c>
      <c r="D44" s="27"/>
      <c r="E44" s="28"/>
      <c r="F44" s="29"/>
      <c r="G44" s="29"/>
      <c r="H44" s="29"/>
      <c r="I44" s="29"/>
      <c r="J44" s="30"/>
    </row>
  </sheetData>
  <sheetProtection sheet="1" objects="1" scenarios="1"/>
  <mergeCells count="10">
    <mergeCell ref="C40:D40"/>
    <mergeCell ref="C42:D42"/>
    <mergeCell ref="C44:D44"/>
    <mergeCell ref="E44:J44"/>
    <mergeCell ref="A1:K1"/>
    <mergeCell ref="A3:C3"/>
    <mergeCell ref="A4:C4"/>
    <mergeCell ref="D3:F3"/>
    <mergeCell ref="D4:F4"/>
    <mergeCell ref="I4:J4"/>
  </mergeCells>
  <conditionalFormatting sqref="A8:K38">
    <cfRule type="expression" dxfId="9" priority="2">
      <formula>OR($A8="Sa.",$A8="So.")</formula>
    </cfRule>
  </conditionalFormatting>
  <conditionalFormatting sqref="A35:K38">
    <cfRule type="expression" dxfId="8" priority="1" stopIfTrue="1">
      <formula>DAY($B35)&lt;5</formula>
    </cfRule>
  </conditionalFormatting>
  <dataValidations count="2">
    <dataValidation type="list" allowBlank="1" showInputMessage="1" showErrorMessage="1" sqref="I8:I38">
      <formula1>"X"</formula1>
    </dataValidation>
    <dataValidation type="list" allowBlank="1" showInputMessage="1" showErrorMessage="1" sqref="J8:J38">
      <formula1>"B,U,K,F,FT"</formula1>
    </dataValidation>
  </dataValidations>
  <pageMargins left="0.70866141732283472" right="0.39370078740157483" top="0.19685039370078741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sqref="A1:K1"/>
    </sheetView>
  </sheetViews>
  <sheetFormatPr baseColWidth="10" defaultColWidth="10.75" defaultRowHeight="12.75" x14ac:dyDescent="0.2"/>
  <cols>
    <col min="1" max="1" width="4.5" style="1" customWidth="1"/>
    <col min="2" max="7" width="7.375" style="1" customWidth="1"/>
    <col min="8" max="8" width="4.25" style="1" hidden="1" customWidth="1"/>
    <col min="9" max="9" width="3.125" style="8" customWidth="1"/>
    <col min="10" max="10" width="4.125" style="8" customWidth="1"/>
    <col min="11" max="11" width="27.875" style="1" customWidth="1"/>
    <col min="12" max="16384" width="10.75" style="1"/>
  </cols>
  <sheetData>
    <row r="1" spans="1:1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3" customFormat="1" x14ac:dyDescent="0.2">
      <c r="A2" s="3" t="str">
        <f ca="1">MID(A5,FIND("]",A5)+1,31)</f>
        <v>2-2019</v>
      </c>
      <c r="C2" s="4" t="str">
        <f ca="1">LEFT(A2,LEN(A2)-5)</f>
        <v>2</v>
      </c>
      <c r="E2" s="3">
        <f ca="1">FIND("[",A5)</f>
        <v>56</v>
      </c>
      <c r="F2" s="3">
        <f ca="1">FIND("]",A5)</f>
        <v>91</v>
      </c>
      <c r="I2" s="7"/>
      <c r="J2" s="7"/>
    </row>
    <row r="3" spans="1:11" ht="15" x14ac:dyDescent="0.2">
      <c r="A3" s="32" t="s">
        <v>1</v>
      </c>
      <c r="B3" s="32"/>
      <c r="C3" s="32"/>
      <c r="D3" s="33" t="s">
        <v>14</v>
      </c>
      <c r="E3" s="33"/>
      <c r="F3" s="33"/>
    </row>
    <row r="4" spans="1:11" ht="15" x14ac:dyDescent="0.25">
      <c r="A4" s="32" t="s">
        <v>2</v>
      </c>
      <c r="B4" s="32"/>
      <c r="C4" s="32"/>
      <c r="D4" s="34" t="str">
        <f ca="1">MID(A5,E2+6,F2-E2-19)</f>
        <v>Vorname Nachname</v>
      </c>
      <c r="E4" s="34"/>
      <c r="F4" s="34"/>
      <c r="G4" s="2" t="s">
        <v>3</v>
      </c>
      <c r="H4" s="2"/>
      <c r="I4" s="35" t="str">
        <f ca="1">TEXT(DATE(2019,C2,1),"MMMM")</f>
        <v>Februar</v>
      </c>
      <c r="J4" s="35"/>
      <c r="K4" s="23" t="str">
        <f ca="1">RIGHT(A2,4)</f>
        <v>2019</v>
      </c>
    </row>
    <row r="5" spans="1:11" s="3" customFormat="1" x14ac:dyDescent="0.2">
      <c r="A5" s="3" t="str">
        <f ca="1">CELL("dateiname",$A$1)</f>
        <v>D:\000as\Lehre_1\109_Office\Excel\Themen\Stundenzettel\[2019-Vorname Nachname-V190121.xlsx]2-2019</v>
      </c>
      <c r="I5" s="7"/>
      <c r="J5" s="7"/>
    </row>
    <row r="6" spans="1:11" ht="28.5" x14ac:dyDescent="0.2">
      <c r="A6" s="19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/>
      <c r="I6" s="20" t="s">
        <v>11</v>
      </c>
      <c r="J6" s="20" t="s">
        <v>12</v>
      </c>
      <c r="K6" s="21" t="s">
        <v>13</v>
      </c>
    </row>
    <row r="8" spans="1:11" s="10" customFormat="1" ht="19.7" customHeight="1" x14ac:dyDescent="0.2">
      <c r="A8" s="13" t="str">
        <f ca="1">TEXT(WEEKDAY(B8),"TTT")&amp;"."</f>
        <v>Fr.</v>
      </c>
      <c r="B8" s="14">
        <f ca="1">DATE(K4,C2,1)</f>
        <v>43497</v>
      </c>
      <c r="C8" s="15"/>
      <c r="D8" s="15"/>
      <c r="E8" s="16"/>
      <c r="F8" s="17" t="str">
        <f>IF(AND(C8&lt;&gt;"",D8&lt;&gt;""),(D8-C8)*24,"")</f>
        <v/>
      </c>
      <c r="G8" s="16"/>
      <c r="H8" s="16"/>
      <c r="I8" s="18"/>
      <c r="J8" s="18"/>
      <c r="K8" s="12"/>
    </row>
    <row r="9" spans="1:11" s="10" customFormat="1" ht="19.7" customHeight="1" x14ac:dyDescent="0.2">
      <c r="A9" s="13" t="str">
        <f t="shared" ref="A9:A38" ca="1" si="0">TEXT(WEEKDAY(B9),"TTT")&amp;"."</f>
        <v>Sa.</v>
      </c>
      <c r="B9" s="14">
        <f ca="1">B8+1</f>
        <v>43498</v>
      </c>
      <c r="C9" s="15"/>
      <c r="D9" s="15"/>
      <c r="E9" s="16"/>
      <c r="F9" s="17" t="str">
        <f t="shared" ref="F9:F38" si="1">IF(AND(C9&lt;&gt;"",D9&lt;&gt;""),(D9-C9)*24,"")</f>
        <v/>
      </c>
      <c r="G9" s="16"/>
      <c r="H9" s="16"/>
      <c r="I9" s="18"/>
      <c r="J9" s="18"/>
      <c r="K9" s="12"/>
    </row>
    <row r="10" spans="1:11" s="10" customFormat="1" ht="19.7" customHeight="1" x14ac:dyDescent="0.2">
      <c r="A10" s="13" t="str">
        <f t="shared" ca="1" si="0"/>
        <v>So.</v>
      </c>
      <c r="B10" s="14">
        <f t="shared" ref="B10:B38" ca="1" si="2">B9+1</f>
        <v>43499</v>
      </c>
      <c r="C10" s="15"/>
      <c r="D10" s="15"/>
      <c r="E10" s="16"/>
      <c r="F10" s="17" t="str">
        <f t="shared" si="1"/>
        <v/>
      </c>
      <c r="G10" s="16"/>
      <c r="H10" s="16"/>
      <c r="I10" s="18"/>
      <c r="J10" s="18"/>
      <c r="K10" s="12"/>
    </row>
    <row r="11" spans="1:11" s="10" customFormat="1" ht="19.7" customHeight="1" x14ac:dyDescent="0.2">
      <c r="A11" s="13" t="str">
        <f t="shared" ca="1" si="0"/>
        <v>Mo.</v>
      </c>
      <c r="B11" s="14">
        <f t="shared" ca="1" si="2"/>
        <v>43500</v>
      </c>
      <c r="C11" s="15"/>
      <c r="D11" s="15"/>
      <c r="E11" s="16"/>
      <c r="F11" s="17" t="str">
        <f t="shared" si="1"/>
        <v/>
      </c>
      <c r="G11" s="16"/>
      <c r="H11" s="16"/>
      <c r="I11" s="18"/>
      <c r="J11" s="18"/>
      <c r="K11" s="12"/>
    </row>
    <row r="12" spans="1:11" s="10" customFormat="1" ht="19.7" customHeight="1" x14ac:dyDescent="0.2">
      <c r="A12" s="13" t="str">
        <f t="shared" ca="1" si="0"/>
        <v>Di.</v>
      </c>
      <c r="B12" s="14">
        <f t="shared" ca="1" si="2"/>
        <v>43501</v>
      </c>
      <c r="C12" s="15"/>
      <c r="D12" s="15"/>
      <c r="E12" s="16"/>
      <c r="F12" s="17" t="str">
        <f t="shared" si="1"/>
        <v/>
      </c>
      <c r="G12" s="16"/>
      <c r="H12" s="16"/>
      <c r="I12" s="18"/>
      <c r="J12" s="18"/>
      <c r="K12" s="12"/>
    </row>
    <row r="13" spans="1:11" s="10" customFormat="1" ht="19.7" customHeight="1" x14ac:dyDescent="0.2">
      <c r="A13" s="13" t="str">
        <f t="shared" ca="1" si="0"/>
        <v>Mi.</v>
      </c>
      <c r="B13" s="14">
        <f t="shared" ca="1" si="2"/>
        <v>43502</v>
      </c>
      <c r="C13" s="15"/>
      <c r="D13" s="15"/>
      <c r="E13" s="16"/>
      <c r="F13" s="17" t="str">
        <f t="shared" si="1"/>
        <v/>
      </c>
      <c r="G13" s="16"/>
      <c r="H13" s="16"/>
      <c r="I13" s="18"/>
      <c r="J13" s="18"/>
      <c r="K13" s="12"/>
    </row>
    <row r="14" spans="1:11" s="10" customFormat="1" ht="19.7" customHeight="1" x14ac:dyDescent="0.2">
      <c r="A14" s="13" t="str">
        <f t="shared" ca="1" si="0"/>
        <v>Do.</v>
      </c>
      <c r="B14" s="14">
        <f t="shared" ca="1" si="2"/>
        <v>43503</v>
      </c>
      <c r="C14" s="15"/>
      <c r="D14" s="15"/>
      <c r="E14" s="16"/>
      <c r="F14" s="17" t="str">
        <f t="shared" si="1"/>
        <v/>
      </c>
      <c r="G14" s="16"/>
      <c r="H14" s="16"/>
      <c r="I14" s="18"/>
      <c r="J14" s="18"/>
      <c r="K14" s="12"/>
    </row>
    <row r="15" spans="1:11" s="10" customFormat="1" ht="19.7" customHeight="1" x14ac:dyDescent="0.2">
      <c r="A15" s="13" t="str">
        <f t="shared" ca="1" si="0"/>
        <v>Fr.</v>
      </c>
      <c r="B15" s="14">
        <f t="shared" ca="1" si="2"/>
        <v>43504</v>
      </c>
      <c r="C15" s="15"/>
      <c r="D15" s="15"/>
      <c r="E15" s="16"/>
      <c r="F15" s="17" t="str">
        <f t="shared" si="1"/>
        <v/>
      </c>
      <c r="G15" s="16"/>
      <c r="H15" s="16"/>
      <c r="I15" s="18"/>
      <c r="J15" s="18"/>
      <c r="K15" s="12"/>
    </row>
    <row r="16" spans="1:11" s="10" customFormat="1" ht="19.7" customHeight="1" x14ac:dyDescent="0.2">
      <c r="A16" s="13" t="str">
        <f t="shared" ca="1" si="0"/>
        <v>Sa.</v>
      </c>
      <c r="B16" s="14">
        <f t="shared" ca="1" si="2"/>
        <v>43505</v>
      </c>
      <c r="C16" s="15"/>
      <c r="D16" s="15"/>
      <c r="E16" s="16"/>
      <c r="F16" s="17" t="str">
        <f t="shared" si="1"/>
        <v/>
      </c>
      <c r="G16" s="16"/>
      <c r="H16" s="16"/>
      <c r="I16" s="18"/>
      <c r="J16" s="18"/>
      <c r="K16" s="12"/>
    </row>
    <row r="17" spans="1:11" s="10" customFormat="1" ht="19.7" customHeight="1" x14ac:dyDescent="0.2">
      <c r="A17" s="13" t="str">
        <f t="shared" ca="1" si="0"/>
        <v>So.</v>
      </c>
      <c r="B17" s="14">
        <f t="shared" ca="1" si="2"/>
        <v>43506</v>
      </c>
      <c r="C17" s="15"/>
      <c r="D17" s="15"/>
      <c r="E17" s="16"/>
      <c r="F17" s="17" t="str">
        <f t="shared" si="1"/>
        <v/>
      </c>
      <c r="G17" s="16"/>
      <c r="H17" s="16"/>
      <c r="I17" s="18"/>
      <c r="J17" s="18"/>
      <c r="K17" s="12"/>
    </row>
    <row r="18" spans="1:11" s="10" customFormat="1" ht="19.7" customHeight="1" x14ac:dyDescent="0.2">
      <c r="A18" s="13" t="str">
        <f t="shared" ca="1" si="0"/>
        <v>Mo.</v>
      </c>
      <c r="B18" s="14">
        <f t="shared" ca="1" si="2"/>
        <v>43507</v>
      </c>
      <c r="C18" s="15"/>
      <c r="D18" s="15"/>
      <c r="E18" s="16"/>
      <c r="F18" s="17" t="str">
        <f t="shared" si="1"/>
        <v/>
      </c>
      <c r="G18" s="16"/>
      <c r="H18" s="16"/>
      <c r="I18" s="18"/>
      <c r="J18" s="18"/>
      <c r="K18" s="12"/>
    </row>
    <row r="19" spans="1:11" s="10" customFormat="1" ht="19.7" customHeight="1" x14ac:dyDescent="0.2">
      <c r="A19" s="13" t="str">
        <f t="shared" ca="1" si="0"/>
        <v>Di.</v>
      </c>
      <c r="B19" s="14">
        <f t="shared" ca="1" si="2"/>
        <v>43508</v>
      </c>
      <c r="C19" s="15"/>
      <c r="D19" s="15"/>
      <c r="E19" s="16"/>
      <c r="F19" s="17" t="str">
        <f t="shared" si="1"/>
        <v/>
      </c>
      <c r="G19" s="16"/>
      <c r="H19" s="16"/>
      <c r="I19" s="18"/>
      <c r="J19" s="18"/>
      <c r="K19" s="12"/>
    </row>
    <row r="20" spans="1:11" s="10" customFormat="1" ht="19.7" customHeight="1" x14ac:dyDescent="0.2">
      <c r="A20" s="13" t="str">
        <f t="shared" ca="1" si="0"/>
        <v>Mi.</v>
      </c>
      <c r="B20" s="14">
        <f t="shared" ca="1" si="2"/>
        <v>43509</v>
      </c>
      <c r="C20" s="15"/>
      <c r="D20" s="15"/>
      <c r="E20" s="16"/>
      <c r="F20" s="17" t="str">
        <f t="shared" si="1"/>
        <v/>
      </c>
      <c r="G20" s="16"/>
      <c r="H20" s="16"/>
      <c r="I20" s="18"/>
      <c r="J20" s="18"/>
      <c r="K20" s="12"/>
    </row>
    <row r="21" spans="1:11" s="10" customFormat="1" ht="19.7" customHeight="1" x14ac:dyDescent="0.2">
      <c r="A21" s="13" t="str">
        <f t="shared" ca="1" si="0"/>
        <v>Do.</v>
      </c>
      <c r="B21" s="14">
        <f t="shared" ca="1" si="2"/>
        <v>43510</v>
      </c>
      <c r="C21" s="15"/>
      <c r="D21" s="15"/>
      <c r="E21" s="16"/>
      <c r="F21" s="17" t="str">
        <f t="shared" si="1"/>
        <v/>
      </c>
      <c r="G21" s="16"/>
      <c r="H21" s="16"/>
      <c r="I21" s="18"/>
      <c r="J21" s="18"/>
      <c r="K21" s="12"/>
    </row>
    <row r="22" spans="1:11" s="10" customFormat="1" ht="19.7" customHeight="1" x14ac:dyDescent="0.2">
      <c r="A22" s="13" t="str">
        <f t="shared" ca="1" si="0"/>
        <v>Fr.</v>
      </c>
      <c r="B22" s="14">
        <f t="shared" ca="1" si="2"/>
        <v>43511</v>
      </c>
      <c r="C22" s="15"/>
      <c r="D22" s="15"/>
      <c r="E22" s="16"/>
      <c r="F22" s="17" t="str">
        <f t="shared" si="1"/>
        <v/>
      </c>
      <c r="G22" s="16"/>
      <c r="H22" s="16"/>
      <c r="I22" s="18"/>
      <c r="J22" s="18"/>
      <c r="K22" s="12"/>
    </row>
    <row r="23" spans="1:11" s="10" customFormat="1" ht="19.7" customHeight="1" x14ac:dyDescent="0.2">
      <c r="A23" s="13" t="str">
        <f t="shared" ca="1" si="0"/>
        <v>Sa.</v>
      </c>
      <c r="B23" s="14">
        <f t="shared" ca="1" si="2"/>
        <v>43512</v>
      </c>
      <c r="C23" s="15"/>
      <c r="D23" s="15"/>
      <c r="E23" s="16"/>
      <c r="F23" s="17" t="str">
        <f t="shared" si="1"/>
        <v/>
      </c>
      <c r="G23" s="16"/>
      <c r="H23" s="16"/>
      <c r="I23" s="18"/>
      <c r="J23" s="18"/>
      <c r="K23" s="12"/>
    </row>
    <row r="24" spans="1:11" s="10" customFormat="1" ht="19.7" customHeight="1" x14ac:dyDescent="0.2">
      <c r="A24" s="13" t="str">
        <f t="shared" ca="1" si="0"/>
        <v>So.</v>
      </c>
      <c r="B24" s="14">
        <f t="shared" ca="1" si="2"/>
        <v>43513</v>
      </c>
      <c r="C24" s="15"/>
      <c r="D24" s="15"/>
      <c r="E24" s="16"/>
      <c r="F24" s="17" t="str">
        <f t="shared" si="1"/>
        <v/>
      </c>
      <c r="G24" s="16"/>
      <c r="H24" s="16"/>
      <c r="I24" s="18"/>
      <c r="J24" s="18"/>
      <c r="K24" s="12"/>
    </row>
    <row r="25" spans="1:11" s="10" customFormat="1" ht="19.7" customHeight="1" x14ac:dyDescent="0.2">
      <c r="A25" s="13" t="str">
        <f t="shared" ca="1" si="0"/>
        <v>Mo.</v>
      </c>
      <c r="B25" s="14">
        <f t="shared" ca="1" si="2"/>
        <v>43514</v>
      </c>
      <c r="C25" s="15"/>
      <c r="D25" s="15"/>
      <c r="E25" s="16"/>
      <c r="F25" s="17" t="str">
        <f t="shared" si="1"/>
        <v/>
      </c>
      <c r="G25" s="16"/>
      <c r="H25" s="16"/>
      <c r="I25" s="18"/>
      <c r="J25" s="18"/>
      <c r="K25" s="12"/>
    </row>
    <row r="26" spans="1:11" s="10" customFormat="1" ht="19.7" customHeight="1" x14ac:dyDescent="0.2">
      <c r="A26" s="13" t="str">
        <f t="shared" ca="1" si="0"/>
        <v>Di.</v>
      </c>
      <c r="B26" s="14">
        <f t="shared" ca="1" si="2"/>
        <v>43515</v>
      </c>
      <c r="C26" s="15"/>
      <c r="D26" s="15"/>
      <c r="E26" s="16"/>
      <c r="F26" s="17" t="str">
        <f t="shared" si="1"/>
        <v/>
      </c>
      <c r="G26" s="16"/>
      <c r="H26" s="16"/>
      <c r="I26" s="18"/>
      <c r="J26" s="18"/>
      <c r="K26" s="12"/>
    </row>
    <row r="27" spans="1:11" s="10" customFormat="1" ht="19.7" customHeight="1" x14ac:dyDescent="0.2">
      <c r="A27" s="13" t="str">
        <f t="shared" ca="1" si="0"/>
        <v>Mi.</v>
      </c>
      <c r="B27" s="14">
        <f t="shared" ca="1" si="2"/>
        <v>43516</v>
      </c>
      <c r="C27" s="15"/>
      <c r="D27" s="15"/>
      <c r="E27" s="16"/>
      <c r="F27" s="17" t="str">
        <f t="shared" si="1"/>
        <v/>
      </c>
      <c r="G27" s="16"/>
      <c r="H27" s="16"/>
      <c r="I27" s="18"/>
      <c r="J27" s="18"/>
      <c r="K27" s="12"/>
    </row>
    <row r="28" spans="1:11" s="10" customFormat="1" ht="19.7" customHeight="1" x14ac:dyDescent="0.2">
      <c r="A28" s="13" t="str">
        <f t="shared" ca="1" si="0"/>
        <v>Do.</v>
      </c>
      <c r="B28" s="14">
        <f t="shared" ca="1" si="2"/>
        <v>43517</v>
      </c>
      <c r="C28" s="15"/>
      <c r="D28" s="15"/>
      <c r="E28" s="16"/>
      <c r="F28" s="17" t="str">
        <f t="shared" si="1"/>
        <v/>
      </c>
      <c r="G28" s="16"/>
      <c r="H28" s="16"/>
      <c r="I28" s="18"/>
      <c r="J28" s="18"/>
      <c r="K28" s="12"/>
    </row>
    <row r="29" spans="1:11" s="10" customFormat="1" ht="19.7" customHeight="1" x14ac:dyDescent="0.2">
      <c r="A29" s="13" t="str">
        <f t="shared" ca="1" si="0"/>
        <v>Fr.</v>
      </c>
      <c r="B29" s="14">
        <f t="shared" ca="1" si="2"/>
        <v>43518</v>
      </c>
      <c r="C29" s="15"/>
      <c r="D29" s="15"/>
      <c r="E29" s="16"/>
      <c r="F29" s="17" t="str">
        <f t="shared" si="1"/>
        <v/>
      </c>
      <c r="G29" s="16"/>
      <c r="H29" s="16"/>
      <c r="I29" s="18"/>
      <c r="J29" s="18"/>
      <c r="K29" s="12"/>
    </row>
    <row r="30" spans="1:11" s="10" customFormat="1" ht="19.7" customHeight="1" x14ac:dyDescent="0.2">
      <c r="A30" s="13" t="str">
        <f t="shared" ca="1" si="0"/>
        <v>Sa.</v>
      </c>
      <c r="B30" s="14">
        <f t="shared" ca="1" si="2"/>
        <v>43519</v>
      </c>
      <c r="C30" s="15"/>
      <c r="D30" s="15"/>
      <c r="E30" s="16"/>
      <c r="F30" s="17" t="str">
        <f t="shared" si="1"/>
        <v/>
      </c>
      <c r="G30" s="16"/>
      <c r="H30" s="16"/>
      <c r="I30" s="18"/>
      <c r="J30" s="18"/>
      <c r="K30" s="12"/>
    </row>
    <row r="31" spans="1:11" s="10" customFormat="1" ht="19.7" customHeight="1" x14ac:dyDescent="0.2">
      <c r="A31" s="13" t="str">
        <f t="shared" ca="1" si="0"/>
        <v>So.</v>
      </c>
      <c r="B31" s="14">
        <f t="shared" ca="1" si="2"/>
        <v>43520</v>
      </c>
      <c r="C31" s="15"/>
      <c r="D31" s="15"/>
      <c r="E31" s="16"/>
      <c r="F31" s="17" t="str">
        <f t="shared" si="1"/>
        <v/>
      </c>
      <c r="G31" s="16"/>
      <c r="H31" s="16"/>
      <c r="I31" s="18"/>
      <c r="J31" s="18"/>
      <c r="K31" s="12"/>
    </row>
    <row r="32" spans="1:11" s="10" customFormat="1" ht="19.7" customHeight="1" x14ac:dyDescent="0.2">
      <c r="A32" s="13" t="str">
        <f t="shared" ca="1" si="0"/>
        <v>Mo.</v>
      </c>
      <c r="B32" s="14">
        <f t="shared" ca="1" si="2"/>
        <v>43521</v>
      </c>
      <c r="C32" s="15"/>
      <c r="D32" s="15"/>
      <c r="E32" s="16"/>
      <c r="F32" s="17" t="str">
        <f t="shared" si="1"/>
        <v/>
      </c>
      <c r="G32" s="16"/>
      <c r="H32" s="16"/>
      <c r="I32" s="18"/>
      <c r="J32" s="18"/>
      <c r="K32" s="12"/>
    </row>
    <row r="33" spans="1:11" s="10" customFormat="1" ht="19.7" customHeight="1" x14ac:dyDescent="0.2">
      <c r="A33" s="13" t="str">
        <f t="shared" ca="1" si="0"/>
        <v>Di.</v>
      </c>
      <c r="B33" s="14">
        <f t="shared" ca="1" si="2"/>
        <v>43522</v>
      </c>
      <c r="C33" s="15"/>
      <c r="D33" s="15"/>
      <c r="E33" s="16"/>
      <c r="F33" s="17" t="str">
        <f t="shared" si="1"/>
        <v/>
      </c>
      <c r="G33" s="16"/>
      <c r="H33" s="16"/>
      <c r="I33" s="18"/>
      <c r="J33" s="18"/>
      <c r="K33" s="12"/>
    </row>
    <row r="34" spans="1:11" s="10" customFormat="1" ht="19.7" customHeight="1" x14ac:dyDescent="0.2">
      <c r="A34" s="13" t="str">
        <f t="shared" ca="1" si="0"/>
        <v>Mi.</v>
      </c>
      <c r="B34" s="14">
        <f t="shared" ca="1" si="2"/>
        <v>43523</v>
      </c>
      <c r="C34" s="15"/>
      <c r="D34" s="15"/>
      <c r="E34" s="16"/>
      <c r="F34" s="17" t="str">
        <f t="shared" si="1"/>
        <v/>
      </c>
      <c r="G34" s="16"/>
      <c r="H34" s="16"/>
      <c r="I34" s="18"/>
      <c r="J34" s="18"/>
      <c r="K34" s="12"/>
    </row>
    <row r="35" spans="1:11" s="10" customFormat="1" ht="19.7" customHeight="1" x14ac:dyDescent="0.2">
      <c r="A35" s="13" t="str">
        <f t="shared" ca="1" si="0"/>
        <v>Do.</v>
      </c>
      <c r="B35" s="14">
        <f t="shared" ca="1" si="2"/>
        <v>43524</v>
      </c>
      <c r="C35" s="15"/>
      <c r="D35" s="15"/>
      <c r="E35" s="16"/>
      <c r="F35" s="17" t="str">
        <f t="shared" si="1"/>
        <v/>
      </c>
      <c r="G35" s="16"/>
      <c r="H35" s="16"/>
      <c r="I35" s="18"/>
      <c r="J35" s="18"/>
      <c r="K35" s="12"/>
    </row>
    <row r="36" spans="1:11" s="10" customFormat="1" ht="19.7" customHeight="1" x14ac:dyDescent="0.2">
      <c r="A36" s="13" t="str">
        <f t="shared" ca="1" si="0"/>
        <v>Fr.</v>
      </c>
      <c r="B36" s="14">
        <f t="shared" ca="1" si="2"/>
        <v>43525</v>
      </c>
      <c r="C36" s="15"/>
      <c r="D36" s="15"/>
      <c r="E36" s="16"/>
      <c r="F36" s="17" t="str">
        <f t="shared" si="1"/>
        <v/>
      </c>
      <c r="G36" s="16"/>
      <c r="H36" s="16"/>
      <c r="I36" s="18"/>
      <c r="J36" s="18"/>
      <c r="K36" s="12"/>
    </row>
    <row r="37" spans="1:11" s="10" customFormat="1" ht="19.7" customHeight="1" x14ac:dyDescent="0.2">
      <c r="A37" s="13" t="str">
        <f t="shared" ca="1" si="0"/>
        <v>Sa.</v>
      </c>
      <c r="B37" s="14">
        <f t="shared" ca="1" si="2"/>
        <v>43526</v>
      </c>
      <c r="C37" s="15"/>
      <c r="D37" s="15"/>
      <c r="E37" s="16"/>
      <c r="F37" s="17" t="str">
        <f t="shared" si="1"/>
        <v/>
      </c>
      <c r="G37" s="16"/>
      <c r="H37" s="16"/>
      <c r="I37" s="18"/>
      <c r="J37" s="18"/>
      <c r="K37" s="12"/>
    </row>
    <row r="38" spans="1:11" s="10" customFormat="1" ht="19.7" customHeight="1" x14ac:dyDescent="0.2">
      <c r="A38" s="13" t="str">
        <f t="shared" ca="1" si="0"/>
        <v>So.</v>
      </c>
      <c r="B38" s="14">
        <f t="shared" ca="1" si="2"/>
        <v>43527</v>
      </c>
      <c r="C38" s="15"/>
      <c r="D38" s="15"/>
      <c r="E38" s="16"/>
      <c r="F38" s="17" t="str">
        <f t="shared" si="1"/>
        <v/>
      </c>
      <c r="G38" s="16"/>
      <c r="H38" s="16"/>
      <c r="I38" s="18"/>
      <c r="J38" s="18"/>
      <c r="K38" s="12"/>
    </row>
    <row r="39" spans="1:11" ht="13.5" thickBot="1" x14ac:dyDescent="0.25"/>
    <row r="40" spans="1:11" ht="15.75" thickBot="1" x14ac:dyDescent="0.3">
      <c r="C40" s="24" t="s">
        <v>15</v>
      </c>
      <c r="D40" s="25"/>
      <c r="E40" s="5">
        <f>SUM(E8:E38)/60</f>
        <v>0</v>
      </c>
      <c r="F40" s="5">
        <f>SUM(F8:F38)</f>
        <v>0</v>
      </c>
      <c r="G40" s="5">
        <f>SUM(H8:H38)/60</f>
        <v>0</v>
      </c>
      <c r="H40" s="9"/>
      <c r="I40" s="22" t="s">
        <v>17</v>
      </c>
      <c r="J40" s="11"/>
    </row>
    <row r="41" spans="1:11" ht="15" thickBot="1" x14ac:dyDescent="0.25">
      <c r="C41" s="22"/>
      <c r="D41" s="22"/>
      <c r="E41" s="22"/>
      <c r="F41" s="22"/>
      <c r="G41" s="22"/>
      <c r="I41" s="11"/>
      <c r="J41" s="11"/>
    </row>
    <row r="42" spans="1:11" ht="15.75" thickBot="1" x14ac:dyDescent="0.3">
      <c r="C42" s="24" t="s">
        <v>16</v>
      </c>
      <c r="D42" s="25"/>
      <c r="E42" s="22"/>
      <c r="F42" s="5">
        <f>F40-E40-G40</f>
        <v>0</v>
      </c>
      <c r="G42" s="22" t="s">
        <v>17</v>
      </c>
      <c r="I42" s="11"/>
      <c r="J42" s="11"/>
    </row>
    <row r="43" spans="1:11" ht="15" thickBot="1" x14ac:dyDescent="0.25">
      <c r="C43" s="22"/>
      <c r="D43" s="22"/>
      <c r="I43" s="11"/>
      <c r="J43" s="11"/>
    </row>
    <row r="44" spans="1:11" ht="30" customHeight="1" thickBot="1" x14ac:dyDescent="0.25">
      <c r="C44" s="26" t="s">
        <v>18</v>
      </c>
      <c r="D44" s="27"/>
      <c r="E44" s="28"/>
      <c r="F44" s="29"/>
      <c r="G44" s="29"/>
      <c r="H44" s="29"/>
      <c r="I44" s="29"/>
      <c r="J44" s="30"/>
    </row>
  </sheetData>
  <sheetProtection sheet="1" objects="1" scenarios="1"/>
  <mergeCells count="10">
    <mergeCell ref="C40:D40"/>
    <mergeCell ref="C42:D42"/>
    <mergeCell ref="C44:D44"/>
    <mergeCell ref="E44:J44"/>
    <mergeCell ref="A1:K1"/>
    <mergeCell ref="A3:C3"/>
    <mergeCell ref="D3:F3"/>
    <mergeCell ref="A4:C4"/>
    <mergeCell ref="D4:F4"/>
    <mergeCell ref="I4:J4"/>
  </mergeCells>
  <conditionalFormatting sqref="A8:K38">
    <cfRule type="expression" dxfId="7" priority="2">
      <formula>OR($A8="Sa.",$A8="So.")</formula>
    </cfRule>
  </conditionalFormatting>
  <conditionalFormatting sqref="A35:K38">
    <cfRule type="expression" dxfId="6" priority="1" stopIfTrue="1">
      <formula>DAY($B35)&lt;5</formula>
    </cfRule>
  </conditionalFormatting>
  <dataValidations count="2">
    <dataValidation type="list" allowBlank="1" showInputMessage="1" showErrorMessage="1" sqref="J8:J38">
      <formula1>"B,U,K,F,FT"</formula1>
    </dataValidation>
    <dataValidation type="list" allowBlank="1" showInputMessage="1" showErrorMessage="1" sqref="I8:I38">
      <formula1>"X"</formula1>
    </dataValidation>
  </dataValidations>
  <pageMargins left="0.70866141732283472" right="0.39370078740157483" top="0.19685039370078741" bottom="0.1968503937007874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sqref="A1:K1"/>
    </sheetView>
  </sheetViews>
  <sheetFormatPr baseColWidth="10" defaultColWidth="10.75" defaultRowHeight="12.75" x14ac:dyDescent="0.2"/>
  <cols>
    <col min="1" max="1" width="4.5" style="1" customWidth="1"/>
    <col min="2" max="7" width="7.375" style="1" customWidth="1"/>
    <col min="8" max="8" width="4.25" style="1" hidden="1" customWidth="1"/>
    <col min="9" max="9" width="3.125" style="8" customWidth="1"/>
    <col min="10" max="10" width="4.125" style="8" customWidth="1"/>
    <col min="11" max="11" width="27.875" style="1" customWidth="1"/>
    <col min="12" max="16384" width="10.75" style="1"/>
  </cols>
  <sheetData>
    <row r="1" spans="1:1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3" customFormat="1" x14ac:dyDescent="0.2">
      <c r="A2" s="3" t="str">
        <f ca="1">MID(A5,FIND("]",A5)+1,31)</f>
        <v>3-2019</v>
      </c>
      <c r="C2" s="4" t="str">
        <f ca="1">LEFT(A2,LEN(A2)-5)</f>
        <v>3</v>
      </c>
      <c r="E2" s="3">
        <f ca="1">FIND("[",A5)</f>
        <v>56</v>
      </c>
      <c r="F2" s="3">
        <f ca="1">FIND("]",A5)</f>
        <v>91</v>
      </c>
      <c r="I2" s="7"/>
      <c r="J2" s="7"/>
    </row>
    <row r="3" spans="1:11" ht="15" x14ac:dyDescent="0.2">
      <c r="A3" s="32" t="s">
        <v>1</v>
      </c>
      <c r="B3" s="32"/>
      <c r="C3" s="32"/>
      <c r="D3" s="33" t="s">
        <v>14</v>
      </c>
      <c r="E3" s="33"/>
      <c r="F3" s="33"/>
    </row>
    <row r="4" spans="1:11" ht="15" x14ac:dyDescent="0.25">
      <c r="A4" s="32" t="s">
        <v>2</v>
      </c>
      <c r="B4" s="32"/>
      <c r="C4" s="32"/>
      <c r="D4" s="34" t="str">
        <f ca="1">MID(A5,E2+6,F2-E2-19)</f>
        <v>Vorname Nachname</v>
      </c>
      <c r="E4" s="34"/>
      <c r="F4" s="34"/>
      <c r="G4" s="2" t="s">
        <v>3</v>
      </c>
      <c r="H4" s="2"/>
      <c r="I4" s="35" t="str">
        <f ca="1">TEXT(DATE(2019,C2,1),"MMMM")</f>
        <v>März</v>
      </c>
      <c r="J4" s="35"/>
      <c r="K4" s="23" t="str">
        <f ca="1">RIGHT(A2,4)</f>
        <v>2019</v>
      </c>
    </row>
    <row r="5" spans="1:11" s="3" customFormat="1" x14ac:dyDescent="0.2">
      <c r="A5" s="3" t="str">
        <f ca="1">CELL("dateiname",$A$1)</f>
        <v>D:\000as\Lehre_1\109_Office\Excel\Themen\Stundenzettel\[2019-Vorname Nachname-V190121.xlsx]3-2019</v>
      </c>
      <c r="I5" s="7"/>
      <c r="J5" s="7"/>
    </row>
    <row r="6" spans="1:11" ht="28.5" x14ac:dyDescent="0.2">
      <c r="A6" s="19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/>
      <c r="I6" s="20" t="s">
        <v>11</v>
      </c>
      <c r="J6" s="20" t="s">
        <v>12</v>
      </c>
      <c r="K6" s="21" t="s">
        <v>13</v>
      </c>
    </row>
    <row r="8" spans="1:11" s="10" customFormat="1" ht="19.7" customHeight="1" x14ac:dyDescent="0.2">
      <c r="A8" s="13" t="str">
        <f ca="1">TEXT(WEEKDAY(B8),"TTT")&amp;"."</f>
        <v>Fr.</v>
      </c>
      <c r="B8" s="14">
        <f ca="1">DATE(K4,C2,1)</f>
        <v>43525</v>
      </c>
      <c r="C8" s="15"/>
      <c r="D8" s="15"/>
      <c r="E8" s="16"/>
      <c r="F8" s="17" t="str">
        <f>IF(AND(C8&lt;&gt;"",D8&lt;&gt;""),(D8-C8)*24,"")</f>
        <v/>
      </c>
      <c r="G8" s="16"/>
      <c r="H8" s="16"/>
      <c r="I8" s="18"/>
      <c r="J8" s="18"/>
      <c r="K8" s="12"/>
    </row>
    <row r="9" spans="1:11" s="10" customFormat="1" ht="19.7" customHeight="1" x14ac:dyDescent="0.2">
      <c r="A9" s="13" t="str">
        <f t="shared" ref="A9:A38" ca="1" si="0">TEXT(WEEKDAY(B9),"TTT")&amp;"."</f>
        <v>Sa.</v>
      </c>
      <c r="B9" s="14">
        <f ca="1">B8+1</f>
        <v>43526</v>
      </c>
      <c r="C9" s="15"/>
      <c r="D9" s="15"/>
      <c r="E9" s="16"/>
      <c r="F9" s="17" t="str">
        <f t="shared" ref="F9:F38" si="1">IF(AND(C9&lt;&gt;"",D9&lt;&gt;""),(D9-C9)*24,"")</f>
        <v/>
      </c>
      <c r="G9" s="16"/>
      <c r="H9" s="16"/>
      <c r="I9" s="18"/>
      <c r="J9" s="18"/>
      <c r="K9" s="12"/>
    </row>
    <row r="10" spans="1:11" s="10" customFormat="1" ht="19.7" customHeight="1" x14ac:dyDescent="0.2">
      <c r="A10" s="13" t="str">
        <f t="shared" ca="1" si="0"/>
        <v>So.</v>
      </c>
      <c r="B10" s="14">
        <f t="shared" ref="B10:B38" ca="1" si="2">B9+1</f>
        <v>43527</v>
      </c>
      <c r="C10" s="15"/>
      <c r="D10" s="15"/>
      <c r="E10" s="16"/>
      <c r="F10" s="17" t="str">
        <f t="shared" si="1"/>
        <v/>
      </c>
      <c r="G10" s="16"/>
      <c r="H10" s="16"/>
      <c r="I10" s="18"/>
      <c r="J10" s="18"/>
      <c r="K10" s="12"/>
    </row>
    <row r="11" spans="1:11" s="10" customFormat="1" ht="19.7" customHeight="1" x14ac:dyDescent="0.2">
      <c r="A11" s="13" t="str">
        <f t="shared" ca="1" si="0"/>
        <v>Mo.</v>
      </c>
      <c r="B11" s="14">
        <f t="shared" ca="1" si="2"/>
        <v>43528</v>
      </c>
      <c r="C11" s="15"/>
      <c r="D11" s="15"/>
      <c r="E11" s="16"/>
      <c r="F11" s="17" t="str">
        <f t="shared" si="1"/>
        <v/>
      </c>
      <c r="G11" s="16"/>
      <c r="H11" s="16"/>
      <c r="I11" s="18"/>
      <c r="J11" s="18"/>
      <c r="K11" s="12"/>
    </row>
    <row r="12" spans="1:11" s="10" customFormat="1" ht="19.7" customHeight="1" x14ac:dyDescent="0.2">
      <c r="A12" s="13" t="str">
        <f t="shared" ca="1" si="0"/>
        <v>Di.</v>
      </c>
      <c r="B12" s="14">
        <f t="shared" ca="1" si="2"/>
        <v>43529</v>
      </c>
      <c r="C12" s="15"/>
      <c r="D12" s="15"/>
      <c r="E12" s="16"/>
      <c r="F12" s="17" t="str">
        <f t="shared" si="1"/>
        <v/>
      </c>
      <c r="G12" s="16"/>
      <c r="H12" s="16"/>
      <c r="I12" s="18"/>
      <c r="J12" s="18"/>
      <c r="K12" s="12"/>
    </row>
    <row r="13" spans="1:11" s="10" customFormat="1" ht="19.7" customHeight="1" x14ac:dyDescent="0.2">
      <c r="A13" s="13" t="str">
        <f t="shared" ca="1" si="0"/>
        <v>Mi.</v>
      </c>
      <c r="B13" s="14">
        <f t="shared" ca="1" si="2"/>
        <v>43530</v>
      </c>
      <c r="C13" s="15"/>
      <c r="D13" s="15"/>
      <c r="E13" s="16"/>
      <c r="F13" s="17" t="str">
        <f t="shared" si="1"/>
        <v/>
      </c>
      <c r="G13" s="16"/>
      <c r="H13" s="16"/>
      <c r="I13" s="18"/>
      <c r="J13" s="18"/>
      <c r="K13" s="12"/>
    </row>
    <row r="14" spans="1:11" s="10" customFormat="1" ht="19.7" customHeight="1" x14ac:dyDescent="0.2">
      <c r="A14" s="13" t="str">
        <f t="shared" ca="1" si="0"/>
        <v>Do.</v>
      </c>
      <c r="B14" s="14">
        <f t="shared" ca="1" si="2"/>
        <v>43531</v>
      </c>
      <c r="C14" s="15"/>
      <c r="D14" s="15"/>
      <c r="E14" s="16"/>
      <c r="F14" s="17" t="str">
        <f t="shared" si="1"/>
        <v/>
      </c>
      <c r="G14" s="16"/>
      <c r="H14" s="16"/>
      <c r="I14" s="18"/>
      <c r="J14" s="18"/>
      <c r="K14" s="12"/>
    </row>
    <row r="15" spans="1:11" s="10" customFormat="1" ht="19.7" customHeight="1" x14ac:dyDescent="0.2">
      <c r="A15" s="13" t="str">
        <f t="shared" ca="1" si="0"/>
        <v>Fr.</v>
      </c>
      <c r="B15" s="14">
        <f t="shared" ca="1" si="2"/>
        <v>43532</v>
      </c>
      <c r="C15" s="15"/>
      <c r="D15" s="15"/>
      <c r="E15" s="16"/>
      <c r="F15" s="17" t="str">
        <f t="shared" si="1"/>
        <v/>
      </c>
      <c r="G15" s="16"/>
      <c r="H15" s="16"/>
      <c r="I15" s="18"/>
      <c r="J15" s="18"/>
      <c r="K15" s="12"/>
    </row>
    <row r="16" spans="1:11" s="10" customFormat="1" ht="19.7" customHeight="1" x14ac:dyDescent="0.2">
      <c r="A16" s="13" t="str">
        <f t="shared" ca="1" si="0"/>
        <v>Sa.</v>
      </c>
      <c r="B16" s="14">
        <f t="shared" ca="1" si="2"/>
        <v>43533</v>
      </c>
      <c r="C16" s="15"/>
      <c r="D16" s="15"/>
      <c r="E16" s="16"/>
      <c r="F16" s="17" t="str">
        <f t="shared" si="1"/>
        <v/>
      </c>
      <c r="G16" s="16"/>
      <c r="H16" s="16"/>
      <c r="I16" s="18"/>
      <c r="J16" s="18"/>
      <c r="K16" s="12"/>
    </row>
    <row r="17" spans="1:11" s="10" customFormat="1" ht="19.7" customHeight="1" x14ac:dyDescent="0.2">
      <c r="A17" s="13" t="str">
        <f t="shared" ca="1" si="0"/>
        <v>So.</v>
      </c>
      <c r="B17" s="14">
        <f t="shared" ca="1" si="2"/>
        <v>43534</v>
      </c>
      <c r="C17" s="15"/>
      <c r="D17" s="15"/>
      <c r="E17" s="16"/>
      <c r="F17" s="17" t="str">
        <f t="shared" si="1"/>
        <v/>
      </c>
      <c r="G17" s="16"/>
      <c r="H17" s="16"/>
      <c r="I17" s="18"/>
      <c r="J17" s="18"/>
      <c r="K17" s="12"/>
    </row>
    <row r="18" spans="1:11" s="10" customFormat="1" ht="19.7" customHeight="1" x14ac:dyDescent="0.2">
      <c r="A18" s="13" t="str">
        <f t="shared" ca="1" si="0"/>
        <v>Mo.</v>
      </c>
      <c r="B18" s="14">
        <f t="shared" ca="1" si="2"/>
        <v>43535</v>
      </c>
      <c r="C18" s="15"/>
      <c r="D18" s="15"/>
      <c r="E18" s="16"/>
      <c r="F18" s="17" t="str">
        <f t="shared" si="1"/>
        <v/>
      </c>
      <c r="G18" s="16"/>
      <c r="H18" s="16"/>
      <c r="I18" s="18"/>
      <c r="J18" s="18"/>
      <c r="K18" s="12"/>
    </row>
    <row r="19" spans="1:11" s="10" customFormat="1" ht="19.7" customHeight="1" x14ac:dyDescent="0.2">
      <c r="A19" s="13" t="str">
        <f t="shared" ca="1" si="0"/>
        <v>Di.</v>
      </c>
      <c r="B19" s="14">
        <f t="shared" ca="1" si="2"/>
        <v>43536</v>
      </c>
      <c r="C19" s="15"/>
      <c r="D19" s="15"/>
      <c r="E19" s="16"/>
      <c r="F19" s="17" t="str">
        <f t="shared" si="1"/>
        <v/>
      </c>
      <c r="G19" s="16"/>
      <c r="H19" s="16"/>
      <c r="I19" s="18"/>
      <c r="J19" s="18"/>
      <c r="K19" s="12"/>
    </row>
    <row r="20" spans="1:11" s="10" customFormat="1" ht="19.7" customHeight="1" x14ac:dyDescent="0.2">
      <c r="A20" s="13" t="str">
        <f t="shared" ca="1" si="0"/>
        <v>Mi.</v>
      </c>
      <c r="B20" s="14">
        <f t="shared" ca="1" si="2"/>
        <v>43537</v>
      </c>
      <c r="C20" s="15"/>
      <c r="D20" s="15"/>
      <c r="E20" s="16"/>
      <c r="F20" s="17" t="str">
        <f t="shared" si="1"/>
        <v/>
      </c>
      <c r="G20" s="16"/>
      <c r="H20" s="16"/>
      <c r="I20" s="18"/>
      <c r="J20" s="18"/>
      <c r="K20" s="12"/>
    </row>
    <row r="21" spans="1:11" s="10" customFormat="1" ht="19.7" customHeight="1" x14ac:dyDescent="0.2">
      <c r="A21" s="13" t="str">
        <f t="shared" ca="1" si="0"/>
        <v>Do.</v>
      </c>
      <c r="B21" s="14">
        <f t="shared" ca="1" si="2"/>
        <v>43538</v>
      </c>
      <c r="C21" s="15"/>
      <c r="D21" s="15"/>
      <c r="E21" s="16"/>
      <c r="F21" s="17" t="str">
        <f t="shared" si="1"/>
        <v/>
      </c>
      <c r="G21" s="16"/>
      <c r="H21" s="16"/>
      <c r="I21" s="18"/>
      <c r="J21" s="18"/>
      <c r="K21" s="12"/>
    </row>
    <row r="22" spans="1:11" s="10" customFormat="1" ht="19.7" customHeight="1" x14ac:dyDescent="0.2">
      <c r="A22" s="13" t="str">
        <f t="shared" ca="1" si="0"/>
        <v>Fr.</v>
      </c>
      <c r="B22" s="14">
        <f t="shared" ca="1" si="2"/>
        <v>43539</v>
      </c>
      <c r="C22" s="15"/>
      <c r="D22" s="15"/>
      <c r="E22" s="16"/>
      <c r="F22" s="17" t="str">
        <f t="shared" si="1"/>
        <v/>
      </c>
      <c r="G22" s="16"/>
      <c r="H22" s="16"/>
      <c r="I22" s="18"/>
      <c r="J22" s="18"/>
      <c r="K22" s="12"/>
    </row>
    <row r="23" spans="1:11" s="10" customFormat="1" ht="19.7" customHeight="1" x14ac:dyDescent="0.2">
      <c r="A23" s="13" t="str">
        <f t="shared" ca="1" si="0"/>
        <v>Sa.</v>
      </c>
      <c r="B23" s="14">
        <f t="shared" ca="1" si="2"/>
        <v>43540</v>
      </c>
      <c r="C23" s="15"/>
      <c r="D23" s="15"/>
      <c r="E23" s="16"/>
      <c r="F23" s="17" t="str">
        <f t="shared" si="1"/>
        <v/>
      </c>
      <c r="G23" s="16"/>
      <c r="H23" s="16"/>
      <c r="I23" s="18"/>
      <c r="J23" s="18"/>
      <c r="K23" s="12"/>
    </row>
    <row r="24" spans="1:11" s="10" customFormat="1" ht="19.7" customHeight="1" x14ac:dyDescent="0.2">
      <c r="A24" s="13" t="str">
        <f t="shared" ca="1" si="0"/>
        <v>So.</v>
      </c>
      <c r="B24" s="14">
        <f t="shared" ca="1" si="2"/>
        <v>43541</v>
      </c>
      <c r="C24" s="15"/>
      <c r="D24" s="15"/>
      <c r="E24" s="16"/>
      <c r="F24" s="17" t="str">
        <f t="shared" si="1"/>
        <v/>
      </c>
      <c r="G24" s="16"/>
      <c r="H24" s="16"/>
      <c r="I24" s="18"/>
      <c r="J24" s="18"/>
      <c r="K24" s="12"/>
    </row>
    <row r="25" spans="1:11" s="10" customFormat="1" ht="19.7" customHeight="1" x14ac:dyDescent="0.2">
      <c r="A25" s="13" t="str">
        <f t="shared" ca="1" si="0"/>
        <v>Mo.</v>
      </c>
      <c r="B25" s="14">
        <f t="shared" ca="1" si="2"/>
        <v>43542</v>
      </c>
      <c r="C25" s="15"/>
      <c r="D25" s="15"/>
      <c r="E25" s="16"/>
      <c r="F25" s="17" t="str">
        <f t="shared" si="1"/>
        <v/>
      </c>
      <c r="G25" s="16"/>
      <c r="H25" s="16"/>
      <c r="I25" s="18"/>
      <c r="J25" s="18"/>
      <c r="K25" s="12"/>
    </row>
    <row r="26" spans="1:11" s="10" customFormat="1" ht="19.7" customHeight="1" x14ac:dyDescent="0.2">
      <c r="A26" s="13" t="str">
        <f t="shared" ca="1" si="0"/>
        <v>Di.</v>
      </c>
      <c r="B26" s="14">
        <f t="shared" ca="1" si="2"/>
        <v>43543</v>
      </c>
      <c r="C26" s="15"/>
      <c r="D26" s="15"/>
      <c r="E26" s="16"/>
      <c r="F26" s="17" t="str">
        <f t="shared" si="1"/>
        <v/>
      </c>
      <c r="G26" s="16"/>
      <c r="H26" s="16"/>
      <c r="I26" s="18"/>
      <c r="J26" s="18"/>
      <c r="K26" s="12"/>
    </row>
    <row r="27" spans="1:11" s="10" customFormat="1" ht="19.7" customHeight="1" x14ac:dyDescent="0.2">
      <c r="A27" s="13" t="str">
        <f t="shared" ca="1" si="0"/>
        <v>Mi.</v>
      </c>
      <c r="B27" s="14">
        <f t="shared" ca="1" si="2"/>
        <v>43544</v>
      </c>
      <c r="C27" s="15"/>
      <c r="D27" s="15"/>
      <c r="E27" s="16"/>
      <c r="F27" s="17" t="str">
        <f t="shared" si="1"/>
        <v/>
      </c>
      <c r="G27" s="16"/>
      <c r="H27" s="16"/>
      <c r="I27" s="18"/>
      <c r="J27" s="18"/>
      <c r="K27" s="12"/>
    </row>
    <row r="28" spans="1:11" s="10" customFormat="1" ht="19.7" customHeight="1" x14ac:dyDescent="0.2">
      <c r="A28" s="13" t="str">
        <f t="shared" ca="1" si="0"/>
        <v>Do.</v>
      </c>
      <c r="B28" s="14">
        <f t="shared" ca="1" si="2"/>
        <v>43545</v>
      </c>
      <c r="C28" s="15"/>
      <c r="D28" s="15"/>
      <c r="E28" s="16"/>
      <c r="F28" s="17" t="str">
        <f t="shared" si="1"/>
        <v/>
      </c>
      <c r="G28" s="16"/>
      <c r="H28" s="16"/>
      <c r="I28" s="18"/>
      <c r="J28" s="18"/>
      <c r="K28" s="12"/>
    </row>
    <row r="29" spans="1:11" s="10" customFormat="1" ht="19.7" customHeight="1" x14ac:dyDescent="0.2">
      <c r="A29" s="13" t="str">
        <f t="shared" ca="1" si="0"/>
        <v>Fr.</v>
      </c>
      <c r="B29" s="14">
        <f t="shared" ca="1" si="2"/>
        <v>43546</v>
      </c>
      <c r="C29" s="15"/>
      <c r="D29" s="15"/>
      <c r="E29" s="16"/>
      <c r="F29" s="17" t="str">
        <f t="shared" si="1"/>
        <v/>
      </c>
      <c r="G29" s="16"/>
      <c r="H29" s="16"/>
      <c r="I29" s="18"/>
      <c r="J29" s="18"/>
      <c r="K29" s="12"/>
    </row>
    <row r="30" spans="1:11" s="10" customFormat="1" ht="19.7" customHeight="1" x14ac:dyDescent="0.2">
      <c r="A30" s="13" t="str">
        <f t="shared" ca="1" si="0"/>
        <v>Sa.</v>
      </c>
      <c r="B30" s="14">
        <f t="shared" ca="1" si="2"/>
        <v>43547</v>
      </c>
      <c r="C30" s="15"/>
      <c r="D30" s="15"/>
      <c r="E30" s="16"/>
      <c r="F30" s="17" t="str">
        <f t="shared" si="1"/>
        <v/>
      </c>
      <c r="G30" s="16"/>
      <c r="H30" s="16"/>
      <c r="I30" s="18"/>
      <c r="J30" s="18"/>
      <c r="K30" s="12"/>
    </row>
    <row r="31" spans="1:11" s="10" customFormat="1" ht="19.7" customHeight="1" x14ac:dyDescent="0.2">
      <c r="A31" s="13" t="str">
        <f t="shared" ca="1" si="0"/>
        <v>So.</v>
      </c>
      <c r="B31" s="14">
        <f t="shared" ca="1" si="2"/>
        <v>43548</v>
      </c>
      <c r="C31" s="15"/>
      <c r="D31" s="15"/>
      <c r="E31" s="16"/>
      <c r="F31" s="17" t="str">
        <f t="shared" si="1"/>
        <v/>
      </c>
      <c r="G31" s="16"/>
      <c r="H31" s="16"/>
      <c r="I31" s="18"/>
      <c r="J31" s="18"/>
      <c r="K31" s="12"/>
    </row>
    <row r="32" spans="1:11" s="10" customFormat="1" ht="19.7" customHeight="1" x14ac:dyDescent="0.2">
      <c r="A32" s="13" t="str">
        <f t="shared" ca="1" si="0"/>
        <v>Mo.</v>
      </c>
      <c r="B32" s="14">
        <f t="shared" ca="1" si="2"/>
        <v>43549</v>
      </c>
      <c r="C32" s="15"/>
      <c r="D32" s="15"/>
      <c r="E32" s="16"/>
      <c r="F32" s="17" t="str">
        <f t="shared" si="1"/>
        <v/>
      </c>
      <c r="G32" s="16"/>
      <c r="H32" s="16"/>
      <c r="I32" s="18"/>
      <c r="J32" s="18"/>
      <c r="K32" s="12"/>
    </row>
    <row r="33" spans="1:11" s="10" customFormat="1" ht="19.7" customHeight="1" x14ac:dyDescent="0.2">
      <c r="A33" s="13" t="str">
        <f t="shared" ca="1" si="0"/>
        <v>Di.</v>
      </c>
      <c r="B33" s="14">
        <f t="shared" ca="1" si="2"/>
        <v>43550</v>
      </c>
      <c r="C33" s="15"/>
      <c r="D33" s="15"/>
      <c r="E33" s="16"/>
      <c r="F33" s="17" t="str">
        <f t="shared" si="1"/>
        <v/>
      </c>
      <c r="G33" s="16"/>
      <c r="H33" s="16"/>
      <c r="I33" s="18"/>
      <c r="J33" s="18"/>
      <c r="K33" s="12"/>
    </row>
    <row r="34" spans="1:11" s="10" customFormat="1" ht="19.7" customHeight="1" x14ac:dyDescent="0.2">
      <c r="A34" s="13" t="str">
        <f t="shared" ca="1" si="0"/>
        <v>Mi.</v>
      </c>
      <c r="B34" s="14">
        <f t="shared" ca="1" si="2"/>
        <v>43551</v>
      </c>
      <c r="C34" s="15"/>
      <c r="D34" s="15"/>
      <c r="E34" s="16"/>
      <c r="F34" s="17" t="str">
        <f t="shared" si="1"/>
        <v/>
      </c>
      <c r="G34" s="16"/>
      <c r="H34" s="16"/>
      <c r="I34" s="18"/>
      <c r="J34" s="18"/>
      <c r="K34" s="12"/>
    </row>
    <row r="35" spans="1:11" s="10" customFormat="1" ht="19.7" customHeight="1" x14ac:dyDescent="0.2">
      <c r="A35" s="13" t="str">
        <f t="shared" ca="1" si="0"/>
        <v>Do.</v>
      </c>
      <c r="B35" s="14">
        <f t="shared" ca="1" si="2"/>
        <v>43552</v>
      </c>
      <c r="C35" s="15"/>
      <c r="D35" s="15"/>
      <c r="E35" s="16"/>
      <c r="F35" s="17" t="str">
        <f t="shared" si="1"/>
        <v/>
      </c>
      <c r="G35" s="16"/>
      <c r="H35" s="16"/>
      <c r="I35" s="18"/>
      <c r="J35" s="18"/>
      <c r="K35" s="12"/>
    </row>
    <row r="36" spans="1:11" s="10" customFormat="1" ht="19.7" customHeight="1" x14ac:dyDescent="0.2">
      <c r="A36" s="13" t="str">
        <f t="shared" ca="1" si="0"/>
        <v>Fr.</v>
      </c>
      <c r="B36" s="14">
        <f t="shared" ca="1" si="2"/>
        <v>43553</v>
      </c>
      <c r="C36" s="15"/>
      <c r="D36" s="15"/>
      <c r="E36" s="16"/>
      <c r="F36" s="17" t="str">
        <f t="shared" si="1"/>
        <v/>
      </c>
      <c r="G36" s="16"/>
      <c r="H36" s="16"/>
      <c r="I36" s="18"/>
      <c r="J36" s="18"/>
      <c r="K36" s="12"/>
    </row>
    <row r="37" spans="1:11" s="10" customFormat="1" ht="19.7" customHeight="1" x14ac:dyDescent="0.2">
      <c r="A37" s="13" t="str">
        <f t="shared" ca="1" si="0"/>
        <v>Sa.</v>
      </c>
      <c r="B37" s="14">
        <f t="shared" ca="1" si="2"/>
        <v>43554</v>
      </c>
      <c r="C37" s="15"/>
      <c r="D37" s="15"/>
      <c r="E37" s="16"/>
      <c r="F37" s="17" t="str">
        <f t="shared" si="1"/>
        <v/>
      </c>
      <c r="G37" s="16"/>
      <c r="H37" s="16"/>
      <c r="I37" s="18"/>
      <c r="J37" s="18"/>
      <c r="K37" s="12"/>
    </row>
    <row r="38" spans="1:11" s="10" customFormat="1" ht="19.7" customHeight="1" x14ac:dyDescent="0.2">
      <c r="A38" s="13" t="str">
        <f t="shared" ca="1" si="0"/>
        <v>So.</v>
      </c>
      <c r="B38" s="14">
        <f t="shared" ca="1" si="2"/>
        <v>43555</v>
      </c>
      <c r="C38" s="15"/>
      <c r="D38" s="15"/>
      <c r="E38" s="16"/>
      <c r="F38" s="17" t="str">
        <f t="shared" si="1"/>
        <v/>
      </c>
      <c r="G38" s="16"/>
      <c r="H38" s="16"/>
      <c r="I38" s="18"/>
      <c r="J38" s="18"/>
      <c r="K38" s="12"/>
    </row>
    <row r="39" spans="1:11" ht="13.5" thickBot="1" x14ac:dyDescent="0.25"/>
    <row r="40" spans="1:11" ht="15.75" thickBot="1" x14ac:dyDescent="0.3">
      <c r="C40" s="24" t="s">
        <v>15</v>
      </c>
      <c r="D40" s="25"/>
      <c r="E40" s="5">
        <f>SUM(E8:E38)/60</f>
        <v>0</v>
      </c>
      <c r="F40" s="5">
        <f>SUM(F8:F38)</f>
        <v>0</v>
      </c>
      <c r="G40" s="5">
        <f>SUM(H8:H38)/60</f>
        <v>0</v>
      </c>
      <c r="H40" s="9"/>
      <c r="I40" s="22" t="s">
        <v>17</v>
      </c>
      <c r="J40" s="11"/>
    </row>
    <row r="41" spans="1:11" ht="15" thickBot="1" x14ac:dyDescent="0.25">
      <c r="C41" s="22"/>
      <c r="D41" s="22"/>
      <c r="E41" s="22"/>
      <c r="F41" s="22"/>
      <c r="G41" s="22"/>
      <c r="I41" s="11"/>
      <c r="J41" s="11"/>
    </row>
    <row r="42" spans="1:11" ht="15.75" thickBot="1" x14ac:dyDescent="0.3">
      <c r="C42" s="24" t="s">
        <v>16</v>
      </c>
      <c r="D42" s="25"/>
      <c r="E42" s="22"/>
      <c r="F42" s="5">
        <f>F40-E40-G40</f>
        <v>0</v>
      </c>
      <c r="G42" s="22" t="s">
        <v>17</v>
      </c>
      <c r="I42" s="11"/>
      <c r="J42" s="11"/>
    </row>
    <row r="43" spans="1:11" ht="15" thickBot="1" x14ac:dyDescent="0.25">
      <c r="C43" s="22"/>
      <c r="D43" s="22"/>
      <c r="I43" s="11"/>
      <c r="J43" s="11"/>
    </row>
    <row r="44" spans="1:11" ht="30" customHeight="1" thickBot="1" x14ac:dyDescent="0.25">
      <c r="C44" s="26" t="s">
        <v>18</v>
      </c>
      <c r="D44" s="27"/>
      <c r="E44" s="28"/>
      <c r="F44" s="29"/>
      <c r="G44" s="29"/>
      <c r="H44" s="29"/>
      <c r="I44" s="29"/>
      <c r="J44" s="30"/>
    </row>
  </sheetData>
  <sheetProtection sheet="1" objects="1" scenarios="1"/>
  <mergeCells count="10">
    <mergeCell ref="C40:D40"/>
    <mergeCell ref="C42:D42"/>
    <mergeCell ref="C44:D44"/>
    <mergeCell ref="E44:J44"/>
    <mergeCell ref="A1:K1"/>
    <mergeCell ref="A3:C3"/>
    <mergeCell ref="D3:F3"/>
    <mergeCell ref="A4:C4"/>
    <mergeCell ref="D4:F4"/>
    <mergeCell ref="I4:J4"/>
  </mergeCells>
  <conditionalFormatting sqref="A8:K38">
    <cfRule type="expression" dxfId="5" priority="2">
      <formula>OR($A8="Sa.",$A8="So.")</formula>
    </cfRule>
  </conditionalFormatting>
  <conditionalFormatting sqref="A35:K38">
    <cfRule type="expression" dxfId="4" priority="1" stopIfTrue="1">
      <formula>DAY($B35)&lt;5</formula>
    </cfRule>
  </conditionalFormatting>
  <dataValidations count="2">
    <dataValidation type="list" allowBlank="1" showInputMessage="1" showErrorMessage="1" sqref="J8:J38">
      <formula1>"B,U,K,F,FT"</formula1>
    </dataValidation>
    <dataValidation type="list" allowBlank="1" showInputMessage="1" showErrorMessage="1" sqref="I8:I38">
      <formula1>"X"</formula1>
    </dataValidation>
  </dataValidations>
  <pageMargins left="0.70866141732283472" right="0.39370078740157483" top="0.19685039370078741" bottom="0.19685039370078741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sqref="A1:K1"/>
    </sheetView>
  </sheetViews>
  <sheetFormatPr baseColWidth="10" defaultColWidth="10.75" defaultRowHeight="12.75" x14ac:dyDescent="0.2"/>
  <cols>
    <col min="1" max="1" width="4.5" style="1" customWidth="1"/>
    <col min="2" max="7" width="7.375" style="1" customWidth="1"/>
    <col min="8" max="8" width="4.25" style="1" hidden="1" customWidth="1"/>
    <col min="9" max="9" width="3.125" style="8" customWidth="1"/>
    <col min="10" max="10" width="4.125" style="8" customWidth="1"/>
    <col min="11" max="11" width="27.875" style="1" customWidth="1"/>
    <col min="12" max="16384" width="10.75" style="1"/>
  </cols>
  <sheetData>
    <row r="1" spans="1:1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3" customFormat="1" x14ac:dyDescent="0.2">
      <c r="A2" s="3" t="str">
        <f ca="1">MID(A5,FIND("]",A5)+1,31)</f>
        <v>4-2019</v>
      </c>
      <c r="C2" s="4" t="str">
        <f ca="1">LEFT(A2,LEN(A2)-5)</f>
        <v>4</v>
      </c>
      <c r="E2" s="3">
        <f ca="1">FIND("[",A5)</f>
        <v>56</v>
      </c>
      <c r="F2" s="3">
        <f ca="1">FIND("]",A5)</f>
        <v>91</v>
      </c>
      <c r="I2" s="7"/>
      <c r="J2" s="7"/>
    </row>
    <row r="3" spans="1:11" ht="15" x14ac:dyDescent="0.2">
      <c r="A3" s="32" t="s">
        <v>1</v>
      </c>
      <c r="B3" s="32"/>
      <c r="C3" s="32"/>
      <c r="D3" s="33" t="s">
        <v>14</v>
      </c>
      <c r="E3" s="33"/>
      <c r="F3" s="33"/>
    </row>
    <row r="4" spans="1:11" ht="15" x14ac:dyDescent="0.25">
      <c r="A4" s="32" t="s">
        <v>2</v>
      </c>
      <c r="B4" s="32"/>
      <c r="C4" s="32"/>
      <c r="D4" s="34" t="str">
        <f ca="1">MID(A5,E2+6,F2-E2-19)</f>
        <v>Vorname Nachname</v>
      </c>
      <c r="E4" s="34"/>
      <c r="F4" s="34"/>
      <c r="G4" s="2" t="s">
        <v>3</v>
      </c>
      <c r="H4" s="2"/>
      <c r="I4" s="35" t="str">
        <f ca="1">TEXT(DATE(2019,C2,1),"MMMM")</f>
        <v>April</v>
      </c>
      <c r="J4" s="35"/>
      <c r="K4" s="23" t="str">
        <f ca="1">RIGHT(A2,4)</f>
        <v>2019</v>
      </c>
    </row>
    <row r="5" spans="1:11" s="3" customFormat="1" x14ac:dyDescent="0.2">
      <c r="A5" s="3" t="str">
        <f ca="1">CELL("dateiname",$A$1)</f>
        <v>D:\000as\Lehre_1\109_Office\Excel\Themen\Stundenzettel\[2019-Vorname Nachname-V190121.xlsx]4-2019</v>
      </c>
      <c r="I5" s="7"/>
      <c r="J5" s="7"/>
    </row>
    <row r="6" spans="1:11" ht="28.5" x14ac:dyDescent="0.2">
      <c r="A6" s="19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/>
      <c r="I6" s="20" t="s">
        <v>11</v>
      </c>
      <c r="J6" s="20" t="s">
        <v>12</v>
      </c>
      <c r="K6" s="21" t="s">
        <v>13</v>
      </c>
    </row>
    <row r="8" spans="1:11" s="10" customFormat="1" ht="19.7" customHeight="1" x14ac:dyDescent="0.2">
      <c r="A8" s="13" t="str">
        <f ca="1">TEXT(WEEKDAY(B8),"TTT")&amp;"."</f>
        <v>Mo.</v>
      </c>
      <c r="B8" s="14">
        <f ca="1">DATE(K4,C2,1)</f>
        <v>43556</v>
      </c>
      <c r="C8" s="15"/>
      <c r="D8" s="15"/>
      <c r="E8" s="16"/>
      <c r="F8" s="17" t="str">
        <f>IF(AND(C8&lt;&gt;"",D8&lt;&gt;""),(D8-C8)*24,"")</f>
        <v/>
      </c>
      <c r="G8" s="16"/>
      <c r="H8" s="16"/>
      <c r="I8" s="18"/>
      <c r="J8" s="18"/>
      <c r="K8" s="12"/>
    </row>
    <row r="9" spans="1:11" s="10" customFormat="1" ht="19.7" customHeight="1" x14ac:dyDescent="0.2">
      <c r="A9" s="13" t="str">
        <f t="shared" ref="A9:A38" ca="1" si="0">TEXT(WEEKDAY(B9),"TTT")&amp;"."</f>
        <v>Di.</v>
      </c>
      <c r="B9" s="14">
        <f ca="1">B8+1</f>
        <v>43557</v>
      </c>
      <c r="C9" s="15"/>
      <c r="D9" s="15"/>
      <c r="E9" s="16"/>
      <c r="F9" s="17" t="str">
        <f t="shared" ref="F9:F38" si="1">IF(AND(C9&lt;&gt;"",D9&lt;&gt;""),(D9-C9)*24,"")</f>
        <v/>
      </c>
      <c r="G9" s="16"/>
      <c r="H9" s="16"/>
      <c r="I9" s="18"/>
      <c r="J9" s="18"/>
      <c r="K9" s="12"/>
    </row>
    <row r="10" spans="1:11" s="10" customFormat="1" ht="19.7" customHeight="1" x14ac:dyDescent="0.2">
      <c r="A10" s="13" t="str">
        <f t="shared" ca="1" si="0"/>
        <v>Mi.</v>
      </c>
      <c r="B10" s="14">
        <f t="shared" ref="B10:B38" ca="1" si="2">B9+1</f>
        <v>43558</v>
      </c>
      <c r="C10" s="15"/>
      <c r="D10" s="15"/>
      <c r="E10" s="16"/>
      <c r="F10" s="17" t="str">
        <f t="shared" si="1"/>
        <v/>
      </c>
      <c r="G10" s="16"/>
      <c r="H10" s="16"/>
      <c r="I10" s="18"/>
      <c r="J10" s="18"/>
      <c r="K10" s="12"/>
    </row>
    <row r="11" spans="1:11" s="10" customFormat="1" ht="19.7" customHeight="1" x14ac:dyDescent="0.2">
      <c r="A11" s="13" t="str">
        <f t="shared" ca="1" si="0"/>
        <v>Do.</v>
      </c>
      <c r="B11" s="14">
        <f t="shared" ca="1" si="2"/>
        <v>43559</v>
      </c>
      <c r="C11" s="15"/>
      <c r="D11" s="15"/>
      <c r="E11" s="16"/>
      <c r="F11" s="17" t="str">
        <f t="shared" si="1"/>
        <v/>
      </c>
      <c r="G11" s="16"/>
      <c r="H11" s="16"/>
      <c r="I11" s="18"/>
      <c r="J11" s="18"/>
      <c r="K11" s="12"/>
    </row>
    <row r="12" spans="1:11" s="10" customFormat="1" ht="19.7" customHeight="1" x14ac:dyDescent="0.2">
      <c r="A12" s="13" t="str">
        <f t="shared" ca="1" si="0"/>
        <v>Fr.</v>
      </c>
      <c r="B12" s="14">
        <f t="shared" ca="1" si="2"/>
        <v>43560</v>
      </c>
      <c r="C12" s="15"/>
      <c r="D12" s="15"/>
      <c r="E12" s="16"/>
      <c r="F12" s="17" t="str">
        <f t="shared" si="1"/>
        <v/>
      </c>
      <c r="G12" s="16"/>
      <c r="H12" s="16"/>
      <c r="I12" s="18"/>
      <c r="J12" s="18"/>
      <c r="K12" s="12"/>
    </row>
    <row r="13" spans="1:11" s="10" customFormat="1" ht="19.7" customHeight="1" x14ac:dyDescent="0.2">
      <c r="A13" s="13" t="str">
        <f t="shared" ca="1" si="0"/>
        <v>Sa.</v>
      </c>
      <c r="B13" s="14">
        <f t="shared" ca="1" si="2"/>
        <v>43561</v>
      </c>
      <c r="C13" s="15"/>
      <c r="D13" s="15"/>
      <c r="E13" s="16"/>
      <c r="F13" s="17" t="str">
        <f t="shared" si="1"/>
        <v/>
      </c>
      <c r="G13" s="16"/>
      <c r="H13" s="16"/>
      <c r="I13" s="18"/>
      <c r="J13" s="18"/>
      <c r="K13" s="12"/>
    </row>
    <row r="14" spans="1:11" s="10" customFormat="1" ht="19.7" customHeight="1" x14ac:dyDescent="0.2">
      <c r="A14" s="13" t="str">
        <f t="shared" ca="1" si="0"/>
        <v>So.</v>
      </c>
      <c r="B14" s="14">
        <f t="shared" ca="1" si="2"/>
        <v>43562</v>
      </c>
      <c r="C14" s="15"/>
      <c r="D14" s="15"/>
      <c r="E14" s="16"/>
      <c r="F14" s="17" t="str">
        <f t="shared" si="1"/>
        <v/>
      </c>
      <c r="G14" s="16"/>
      <c r="H14" s="16"/>
      <c r="I14" s="18"/>
      <c r="J14" s="18"/>
      <c r="K14" s="12"/>
    </row>
    <row r="15" spans="1:11" s="10" customFormat="1" ht="19.7" customHeight="1" x14ac:dyDescent="0.2">
      <c r="A15" s="13" t="str">
        <f t="shared" ca="1" si="0"/>
        <v>Mo.</v>
      </c>
      <c r="B15" s="14">
        <f t="shared" ca="1" si="2"/>
        <v>43563</v>
      </c>
      <c r="C15" s="15"/>
      <c r="D15" s="15"/>
      <c r="E15" s="16"/>
      <c r="F15" s="17" t="str">
        <f t="shared" si="1"/>
        <v/>
      </c>
      <c r="G15" s="16"/>
      <c r="H15" s="16"/>
      <c r="I15" s="18"/>
      <c r="J15" s="18"/>
      <c r="K15" s="12"/>
    </row>
    <row r="16" spans="1:11" s="10" customFormat="1" ht="19.7" customHeight="1" x14ac:dyDescent="0.2">
      <c r="A16" s="13" t="str">
        <f t="shared" ca="1" si="0"/>
        <v>Di.</v>
      </c>
      <c r="B16" s="14">
        <f t="shared" ca="1" si="2"/>
        <v>43564</v>
      </c>
      <c r="C16" s="15"/>
      <c r="D16" s="15"/>
      <c r="E16" s="16"/>
      <c r="F16" s="17" t="str">
        <f t="shared" si="1"/>
        <v/>
      </c>
      <c r="G16" s="16"/>
      <c r="H16" s="16"/>
      <c r="I16" s="18"/>
      <c r="J16" s="18"/>
      <c r="K16" s="12"/>
    </row>
    <row r="17" spans="1:11" s="10" customFormat="1" ht="19.7" customHeight="1" x14ac:dyDescent="0.2">
      <c r="A17" s="13" t="str">
        <f t="shared" ca="1" si="0"/>
        <v>Mi.</v>
      </c>
      <c r="B17" s="14">
        <f t="shared" ca="1" si="2"/>
        <v>43565</v>
      </c>
      <c r="C17" s="15"/>
      <c r="D17" s="15"/>
      <c r="E17" s="16"/>
      <c r="F17" s="17" t="str">
        <f t="shared" si="1"/>
        <v/>
      </c>
      <c r="G17" s="16"/>
      <c r="H17" s="16"/>
      <c r="I17" s="18"/>
      <c r="J17" s="18"/>
      <c r="K17" s="12"/>
    </row>
    <row r="18" spans="1:11" s="10" customFormat="1" ht="19.7" customHeight="1" x14ac:dyDescent="0.2">
      <c r="A18" s="13" t="str">
        <f t="shared" ca="1" si="0"/>
        <v>Do.</v>
      </c>
      <c r="B18" s="14">
        <f t="shared" ca="1" si="2"/>
        <v>43566</v>
      </c>
      <c r="C18" s="15"/>
      <c r="D18" s="15"/>
      <c r="E18" s="16"/>
      <c r="F18" s="17" t="str">
        <f t="shared" si="1"/>
        <v/>
      </c>
      <c r="G18" s="16"/>
      <c r="H18" s="16"/>
      <c r="I18" s="18"/>
      <c r="J18" s="18"/>
      <c r="K18" s="12"/>
    </row>
    <row r="19" spans="1:11" s="10" customFormat="1" ht="19.7" customHeight="1" x14ac:dyDescent="0.2">
      <c r="A19" s="13" t="str">
        <f t="shared" ca="1" si="0"/>
        <v>Fr.</v>
      </c>
      <c r="B19" s="14">
        <f t="shared" ca="1" si="2"/>
        <v>43567</v>
      </c>
      <c r="C19" s="15"/>
      <c r="D19" s="15"/>
      <c r="E19" s="16"/>
      <c r="F19" s="17" t="str">
        <f t="shared" si="1"/>
        <v/>
      </c>
      <c r="G19" s="16"/>
      <c r="H19" s="16"/>
      <c r="I19" s="18"/>
      <c r="J19" s="18"/>
      <c r="K19" s="12"/>
    </row>
    <row r="20" spans="1:11" s="10" customFormat="1" ht="19.7" customHeight="1" x14ac:dyDescent="0.2">
      <c r="A20" s="13" t="str">
        <f t="shared" ca="1" si="0"/>
        <v>Sa.</v>
      </c>
      <c r="B20" s="14">
        <f t="shared" ca="1" si="2"/>
        <v>43568</v>
      </c>
      <c r="C20" s="15"/>
      <c r="D20" s="15"/>
      <c r="E20" s="16"/>
      <c r="F20" s="17" t="str">
        <f t="shared" si="1"/>
        <v/>
      </c>
      <c r="G20" s="16"/>
      <c r="H20" s="16"/>
      <c r="I20" s="18"/>
      <c r="J20" s="18"/>
      <c r="K20" s="12"/>
    </row>
    <row r="21" spans="1:11" s="10" customFormat="1" ht="19.7" customHeight="1" x14ac:dyDescent="0.2">
      <c r="A21" s="13" t="str">
        <f t="shared" ca="1" si="0"/>
        <v>So.</v>
      </c>
      <c r="B21" s="14">
        <f t="shared" ca="1" si="2"/>
        <v>43569</v>
      </c>
      <c r="C21" s="15"/>
      <c r="D21" s="15"/>
      <c r="E21" s="16"/>
      <c r="F21" s="17" t="str">
        <f t="shared" si="1"/>
        <v/>
      </c>
      <c r="G21" s="16"/>
      <c r="H21" s="16"/>
      <c r="I21" s="18"/>
      <c r="J21" s="18"/>
      <c r="K21" s="12"/>
    </row>
    <row r="22" spans="1:11" s="10" customFormat="1" ht="19.7" customHeight="1" x14ac:dyDescent="0.2">
      <c r="A22" s="13" t="str">
        <f t="shared" ca="1" si="0"/>
        <v>Mo.</v>
      </c>
      <c r="B22" s="14">
        <f t="shared" ca="1" si="2"/>
        <v>43570</v>
      </c>
      <c r="C22" s="15"/>
      <c r="D22" s="15"/>
      <c r="E22" s="16"/>
      <c r="F22" s="17" t="str">
        <f t="shared" si="1"/>
        <v/>
      </c>
      <c r="G22" s="16"/>
      <c r="H22" s="16"/>
      <c r="I22" s="18"/>
      <c r="J22" s="18"/>
      <c r="K22" s="12"/>
    </row>
    <row r="23" spans="1:11" s="10" customFormat="1" ht="19.7" customHeight="1" x14ac:dyDescent="0.2">
      <c r="A23" s="13" t="str">
        <f t="shared" ca="1" si="0"/>
        <v>Di.</v>
      </c>
      <c r="B23" s="14">
        <f t="shared" ca="1" si="2"/>
        <v>43571</v>
      </c>
      <c r="C23" s="15"/>
      <c r="D23" s="15"/>
      <c r="E23" s="16"/>
      <c r="F23" s="17" t="str">
        <f t="shared" si="1"/>
        <v/>
      </c>
      <c r="G23" s="16"/>
      <c r="H23" s="16"/>
      <c r="I23" s="18"/>
      <c r="J23" s="18"/>
      <c r="K23" s="12"/>
    </row>
    <row r="24" spans="1:11" s="10" customFormat="1" ht="19.7" customHeight="1" x14ac:dyDescent="0.2">
      <c r="A24" s="13" t="str">
        <f t="shared" ca="1" si="0"/>
        <v>Mi.</v>
      </c>
      <c r="B24" s="14">
        <f t="shared" ca="1" si="2"/>
        <v>43572</v>
      </c>
      <c r="C24" s="15"/>
      <c r="D24" s="15"/>
      <c r="E24" s="16"/>
      <c r="F24" s="17" t="str">
        <f t="shared" si="1"/>
        <v/>
      </c>
      <c r="G24" s="16"/>
      <c r="H24" s="16"/>
      <c r="I24" s="18"/>
      <c r="J24" s="18"/>
      <c r="K24" s="12"/>
    </row>
    <row r="25" spans="1:11" s="10" customFormat="1" ht="19.7" customHeight="1" x14ac:dyDescent="0.2">
      <c r="A25" s="13" t="str">
        <f t="shared" ca="1" si="0"/>
        <v>Do.</v>
      </c>
      <c r="B25" s="14">
        <f t="shared" ca="1" si="2"/>
        <v>43573</v>
      </c>
      <c r="C25" s="15"/>
      <c r="D25" s="15"/>
      <c r="E25" s="16"/>
      <c r="F25" s="17" t="str">
        <f t="shared" si="1"/>
        <v/>
      </c>
      <c r="G25" s="16"/>
      <c r="H25" s="16"/>
      <c r="I25" s="18"/>
      <c r="J25" s="18"/>
      <c r="K25" s="12"/>
    </row>
    <row r="26" spans="1:11" s="10" customFormat="1" ht="19.7" customHeight="1" x14ac:dyDescent="0.2">
      <c r="A26" s="13" t="str">
        <f t="shared" ca="1" si="0"/>
        <v>Fr.</v>
      </c>
      <c r="B26" s="14">
        <f t="shared" ca="1" si="2"/>
        <v>43574</v>
      </c>
      <c r="C26" s="15"/>
      <c r="D26" s="15"/>
      <c r="E26" s="16"/>
      <c r="F26" s="17" t="str">
        <f t="shared" si="1"/>
        <v/>
      </c>
      <c r="G26" s="16"/>
      <c r="H26" s="16"/>
      <c r="I26" s="18"/>
      <c r="J26" s="18"/>
      <c r="K26" s="12"/>
    </row>
    <row r="27" spans="1:11" s="10" customFormat="1" ht="19.7" customHeight="1" x14ac:dyDescent="0.2">
      <c r="A27" s="13" t="str">
        <f t="shared" ca="1" si="0"/>
        <v>Sa.</v>
      </c>
      <c r="B27" s="14">
        <f t="shared" ca="1" si="2"/>
        <v>43575</v>
      </c>
      <c r="C27" s="15"/>
      <c r="D27" s="15"/>
      <c r="E27" s="16"/>
      <c r="F27" s="17" t="str">
        <f t="shared" si="1"/>
        <v/>
      </c>
      <c r="G27" s="16"/>
      <c r="H27" s="16"/>
      <c r="I27" s="18"/>
      <c r="J27" s="18"/>
      <c r="K27" s="12"/>
    </row>
    <row r="28" spans="1:11" s="10" customFormat="1" ht="19.7" customHeight="1" x14ac:dyDescent="0.2">
      <c r="A28" s="13" t="str">
        <f t="shared" ca="1" si="0"/>
        <v>So.</v>
      </c>
      <c r="B28" s="14">
        <f t="shared" ca="1" si="2"/>
        <v>43576</v>
      </c>
      <c r="C28" s="15"/>
      <c r="D28" s="15"/>
      <c r="E28" s="16"/>
      <c r="F28" s="17" t="str">
        <f t="shared" si="1"/>
        <v/>
      </c>
      <c r="G28" s="16"/>
      <c r="H28" s="16"/>
      <c r="I28" s="18"/>
      <c r="J28" s="18"/>
      <c r="K28" s="12"/>
    </row>
    <row r="29" spans="1:11" s="10" customFormat="1" ht="19.7" customHeight="1" x14ac:dyDescent="0.2">
      <c r="A29" s="13" t="str">
        <f t="shared" ca="1" si="0"/>
        <v>Mo.</v>
      </c>
      <c r="B29" s="14">
        <f t="shared" ca="1" si="2"/>
        <v>43577</v>
      </c>
      <c r="C29" s="15"/>
      <c r="D29" s="15"/>
      <c r="E29" s="16"/>
      <c r="F29" s="17" t="str">
        <f t="shared" si="1"/>
        <v/>
      </c>
      <c r="G29" s="16"/>
      <c r="H29" s="16"/>
      <c r="I29" s="18"/>
      <c r="J29" s="18"/>
      <c r="K29" s="12"/>
    </row>
    <row r="30" spans="1:11" s="10" customFormat="1" ht="19.7" customHeight="1" x14ac:dyDescent="0.2">
      <c r="A30" s="13" t="str">
        <f t="shared" ca="1" si="0"/>
        <v>Di.</v>
      </c>
      <c r="B30" s="14">
        <f t="shared" ca="1" si="2"/>
        <v>43578</v>
      </c>
      <c r="C30" s="15"/>
      <c r="D30" s="15"/>
      <c r="E30" s="16"/>
      <c r="F30" s="17" t="str">
        <f t="shared" si="1"/>
        <v/>
      </c>
      <c r="G30" s="16"/>
      <c r="H30" s="16"/>
      <c r="I30" s="18"/>
      <c r="J30" s="18"/>
      <c r="K30" s="12"/>
    </row>
    <row r="31" spans="1:11" s="10" customFormat="1" ht="19.7" customHeight="1" x14ac:dyDescent="0.2">
      <c r="A31" s="13" t="str">
        <f t="shared" ca="1" si="0"/>
        <v>Mi.</v>
      </c>
      <c r="B31" s="14">
        <f t="shared" ca="1" si="2"/>
        <v>43579</v>
      </c>
      <c r="C31" s="15"/>
      <c r="D31" s="15"/>
      <c r="E31" s="16"/>
      <c r="F31" s="17" t="str">
        <f t="shared" si="1"/>
        <v/>
      </c>
      <c r="G31" s="16"/>
      <c r="H31" s="16"/>
      <c r="I31" s="18"/>
      <c r="J31" s="18"/>
      <c r="K31" s="12"/>
    </row>
    <row r="32" spans="1:11" s="10" customFormat="1" ht="19.7" customHeight="1" x14ac:dyDescent="0.2">
      <c r="A32" s="13" t="str">
        <f t="shared" ca="1" si="0"/>
        <v>Do.</v>
      </c>
      <c r="B32" s="14">
        <f t="shared" ca="1" si="2"/>
        <v>43580</v>
      </c>
      <c r="C32" s="15"/>
      <c r="D32" s="15"/>
      <c r="E32" s="16"/>
      <c r="F32" s="17" t="str">
        <f t="shared" si="1"/>
        <v/>
      </c>
      <c r="G32" s="16"/>
      <c r="H32" s="16"/>
      <c r="I32" s="18"/>
      <c r="J32" s="18"/>
      <c r="K32" s="12"/>
    </row>
    <row r="33" spans="1:11" s="10" customFormat="1" ht="19.7" customHeight="1" x14ac:dyDescent="0.2">
      <c r="A33" s="13" t="str">
        <f t="shared" ca="1" si="0"/>
        <v>Fr.</v>
      </c>
      <c r="B33" s="14">
        <f t="shared" ca="1" si="2"/>
        <v>43581</v>
      </c>
      <c r="C33" s="15"/>
      <c r="D33" s="15"/>
      <c r="E33" s="16"/>
      <c r="F33" s="17" t="str">
        <f t="shared" si="1"/>
        <v/>
      </c>
      <c r="G33" s="16"/>
      <c r="H33" s="16"/>
      <c r="I33" s="18"/>
      <c r="J33" s="18"/>
      <c r="K33" s="12"/>
    </row>
    <row r="34" spans="1:11" s="10" customFormat="1" ht="19.7" customHeight="1" x14ac:dyDescent="0.2">
      <c r="A34" s="13" t="str">
        <f t="shared" ca="1" si="0"/>
        <v>Sa.</v>
      </c>
      <c r="B34" s="14">
        <f t="shared" ca="1" si="2"/>
        <v>43582</v>
      </c>
      <c r="C34" s="15"/>
      <c r="D34" s="15"/>
      <c r="E34" s="16"/>
      <c r="F34" s="17" t="str">
        <f t="shared" si="1"/>
        <v/>
      </c>
      <c r="G34" s="16"/>
      <c r="H34" s="16"/>
      <c r="I34" s="18"/>
      <c r="J34" s="18"/>
      <c r="K34" s="12"/>
    </row>
    <row r="35" spans="1:11" s="10" customFormat="1" ht="19.7" customHeight="1" x14ac:dyDescent="0.2">
      <c r="A35" s="13" t="str">
        <f t="shared" ca="1" si="0"/>
        <v>So.</v>
      </c>
      <c r="B35" s="14">
        <f t="shared" ca="1" si="2"/>
        <v>43583</v>
      </c>
      <c r="C35" s="15"/>
      <c r="D35" s="15"/>
      <c r="E35" s="16"/>
      <c r="F35" s="17" t="str">
        <f t="shared" si="1"/>
        <v/>
      </c>
      <c r="G35" s="16"/>
      <c r="H35" s="16"/>
      <c r="I35" s="18"/>
      <c r="J35" s="18"/>
      <c r="K35" s="12"/>
    </row>
    <row r="36" spans="1:11" s="10" customFormat="1" ht="19.7" customHeight="1" x14ac:dyDescent="0.2">
      <c r="A36" s="13" t="str">
        <f t="shared" ca="1" si="0"/>
        <v>Mo.</v>
      </c>
      <c r="B36" s="14">
        <f t="shared" ca="1" si="2"/>
        <v>43584</v>
      </c>
      <c r="C36" s="15"/>
      <c r="D36" s="15"/>
      <c r="E36" s="16"/>
      <c r="F36" s="17" t="str">
        <f t="shared" si="1"/>
        <v/>
      </c>
      <c r="G36" s="16"/>
      <c r="H36" s="16"/>
      <c r="I36" s="18"/>
      <c r="J36" s="18"/>
      <c r="K36" s="12"/>
    </row>
    <row r="37" spans="1:11" s="10" customFormat="1" ht="19.7" customHeight="1" x14ac:dyDescent="0.2">
      <c r="A37" s="13" t="str">
        <f t="shared" ca="1" si="0"/>
        <v>Di.</v>
      </c>
      <c r="B37" s="14">
        <f t="shared" ca="1" si="2"/>
        <v>43585</v>
      </c>
      <c r="C37" s="15"/>
      <c r="D37" s="15"/>
      <c r="E37" s="16"/>
      <c r="F37" s="17" t="str">
        <f t="shared" si="1"/>
        <v/>
      </c>
      <c r="G37" s="16"/>
      <c r="H37" s="16"/>
      <c r="I37" s="18"/>
      <c r="J37" s="18"/>
      <c r="K37" s="12"/>
    </row>
    <row r="38" spans="1:11" s="10" customFormat="1" ht="19.7" customHeight="1" x14ac:dyDescent="0.2">
      <c r="A38" s="13" t="str">
        <f t="shared" ca="1" si="0"/>
        <v>Mi.</v>
      </c>
      <c r="B38" s="14">
        <f t="shared" ca="1" si="2"/>
        <v>43586</v>
      </c>
      <c r="C38" s="15"/>
      <c r="D38" s="15"/>
      <c r="E38" s="16"/>
      <c r="F38" s="17" t="str">
        <f t="shared" si="1"/>
        <v/>
      </c>
      <c r="G38" s="16"/>
      <c r="H38" s="16"/>
      <c r="I38" s="18"/>
      <c r="J38" s="18"/>
      <c r="K38" s="12"/>
    </row>
    <row r="39" spans="1:11" ht="13.5" thickBot="1" x14ac:dyDescent="0.25"/>
    <row r="40" spans="1:11" ht="15.75" thickBot="1" x14ac:dyDescent="0.3">
      <c r="C40" s="24" t="s">
        <v>15</v>
      </c>
      <c r="D40" s="25"/>
      <c r="E40" s="5">
        <f>SUM(E8:E38)/60</f>
        <v>0</v>
      </c>
      <c r="F40" s="5">
        <f>SUM(F8:F38)</f>
        <v>0</v>
      </c>
      <c r="G40" s="5">
        <f>SUM(H8:H38)/60</f>
        <v>0</v>
      </c>
      <c r="H40" s="9"/>
      <c r="I40" s="22" t="s">
        <v>17</v>
      </c>
      <c r="J40" s="11"/>
    </row>
    <row r="41" spans="1:11" ht="15" thickBot="1" x14ac:dyDescent="0.25">
      <c r="C41" s="22"/>
      <c r="D41" s="22"/>
      <c r="E41" s="22"/>
      <c r="F41" s="22"/>
      <c r="G41" s="22"/>
      <c r="I41" s="11"/>
      <c r="J41" s="11"/>
    </row>
    <row r="42" spans="1:11" ht="15.75" thickBot="1" x14ac:dyDescent="0.3">
      <c r="C42" s="24" t="s">
        <v>16</v>
      </c>
      <c r="D42" s="25"/>
      <c r="E42" s="22"/>
      <c r="F42" s="5">
        <f>F40-E40-G40</f>
        <v>0</v>
      </c>
      <c r="G42" s="22" t="s">
        <v>17</v>
      </c>
      <c r="I42" s="11"/>
      <c r="J42" s="11"/>
    </row>
    <row r="43" spans="1:11" ht="15" thickBot="1" x14ac:dyDescent="0.25">
      <c r="C43" s="22"/>
      <c r="D43" s="22"/>
      <c r="I43" s="11"/>
      <c r="J43" s="11"/>
    </row>
    <row r="44" spans="1:11" ht="30" customHeight="1" thickBot="1" x14ac:dyDescent="0.25">
      <c r="C44" s="26" t="s">
        <v>18</v>
      </c>
      <c r="D44" s="27"/>
      <c r="E44" s="28"/>
      <c r="F44" s="29"/>
      <c r="G44" s="29"/>
      <c r="H44" s="29"/>
      <c r="I44" s="29"/>
      <c r="J44" s="30"/>
    </row>
  </sheetData>
  <sheetProtection sheet="1" objects="1" scenarios="1"/>
  <mergeCells count="10">
    <mergeCell ref="C40:D40"/>
    <mergeCell ref="C42:D42"/>
    <mergeCell ref="C44:D44"/>
    <mergeCell ref="E44:J44"/>
    <mergeCell ref="A1:K1"/>
    <mergeCell ref="A3:C3"/>
    <mergeCell ref="D3:F3"/>
    <mergeCell ref="A4:C4"/>
    <mergeCell ref="D4:F4"/>
    <mergeCell ref="I4:J4"/>
  </mergeCells>
  <conditionalFormatting sqref="A8:K38">
    <cfRule type="expression" dxfId="3" priority="2">
      <formula>OR($A8="Sa.",$A8="So.")</formula>
    </cfRule>
  </conditionalFormatting>
  <conditionalFormatting sqref="A35:K38">
    <cfRule type="expression" dxfId="2" priority="1" stopIfTrue="1">
      <formula>DAY($B35)&lt;5</formula>
    </cfRule>
  </conditionalFormatting>
  <dataValidations count="2">
    <dataValidation type="list" allowBlank="1" showInputMessage="1" showErrorMessage="1" sqref="J8:J38">
      <formula1>"B,U,K,F,FT"</formula1>
    </dataValidation>
    <dataValidation type="list" allowBlank="1" showInputMessage="1" showErrorMessage="1" sqref="I8:I38">
      <formula1>"X"</formula1>
    </dataValidation>
  </dataValidations>
  <pageMargins left="0.70866141732283472" right="0.39370078740157483" top="0.19685039370078741" bottom="0.19685039370078741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sqref="A1:K1"/>
    </sheetView>
  </sheetViews>
  <sheetFormatPr baseColWidth="10" defaultColWidth="10.75" defaultRowHeight="12.75" x14ac:dyDescent="0.2"/>
  <cols>
    <col min="1" max="1" width="4.5" style="1" customWidth="1"/>
    <col min="2" max="7" width="7.375" style="1" customWidth="1"/>
    <col min="8" max="8" width="4.25" style="1" hidden="1" customWidth="1"/>
    <col min="9" max="9" width="3.125" style="8" customWidth="1"/>
    <col min="10" max="10" width="4.125" style="8" customWidth="1"/>
    <col min="11" max="11" width="27.875" style="1" customWidth="1"/>
    <col min="12" max="16384" width="10.75" style="1"/>
  </cols>
  <sheetData>
    <row r="1" spans="1:1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3" customFormat="1" x14ac:dyDescent="0.2">
      <c r="A2" s="3" t="str">
        <f ca="1">MID(A5,FIND("]",A5)+1,31)</f>
        <v>5-2019</v>
      </c>
      <c r="C2" s="4" t="str">
        <f ca="1">LEFT(A2,LEN(A2)-5)</f>
        <v>5</v>
      </c>
      <c r="E2" s="3">
        <f ca="1">FIND("[",A5)</f>
        <v>56</v>
      </c>
      <c r="F2" s="3">
        <f ca="1">FIND("]",A5)</f>
        <v>91</v>
      </c>
      <c r="I2" s="7"/>
      <c r="J2" s="7"/>
    </row>
    <row r="3" spans="1:11" ht="15" x14ac:dyDescent="0.2">
      <c r="A3" s="32" t="s">
        <v>1</v>
      </c>
      <c r="B3" s="32"/>
      <c r="C3" s="32"/>
      <c r="D3" s="33" t="s">
        <v>14</v>
      </c>
      <c r="E3" s="33"/>
      <c r="F3" s="33"/>
    </row>
    <row r="4" spans="1:11" ht="15" x14ac:dyDescent="0.25">
      <c r="A4" s="32" t="s">
        <v>2</v>
      </c>
      <c r="B4" s="32"/>
      <c r="C4" s="32"/>
      <c r="D4" s="34" t="str">
        <f ca="1">MID(A5,E2+6,F2-E2-19)</f>
        <v>Vorname Nachname</v>
      </c>
      <c r="E4" s="34"/>
      <c r="F4" s="34"/>
      <c r="G4" s="2" t="s">
        <v>3</v>
      </c>
      <c r="H4" s="2"/>
      <c r="I4" s="35" t="str">
        <f ca="1">TEXT(DATE(2019,C2,1),"MMMM")</f>
        <v>Mai</v>
      </c>
      <c r="J4" s="35"/>
      <c r="K4" s="23" t="str">
        <f ca="1">RIGHT(A2,4)</f>
        <v>2019</v>
      </c>
    </row>
    <row r="5" spans="1:11" s="3" customFormat="1" x14ac:dyDescent="0.2">
      <c r="A5" s="3" t="str">
        <f ca="1">CELL("dateiname",$A$1)</f>
        <v>D:\000as\Lehre_1\109_Office\Excel\Themen\Stundenzettel\[2019-Vorname Nachname-V190121.xlsx]5-2019</v>
      </c>
      <c r="I5" s="7"/>
      <c r="J5" s="7"/>
    </row>
    <row r="6" spans="1:11" ht="28.5" x14ac:dyDescent="0.2">
      <c r="A6" s="19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/>
      <c r="I6" s="20" t="s">
        <v>11</v>
      </c>
      <c r="J6" s="20" t="s">
        <v>12</v>
      </c>
      <c r="K6" s="21" t="s">
        <v>13</v>
      </c>
    </row>
    <row r="8" spans="1:11" s="10" customFormat="1" ht="19.7" customHeight="1" x14ac:dyDescent="0.2">
      <c r="A8" s="13" t="str">
        <f ca="1">TEXT(WEEKDAY(B8),"TTT")&amp;"."</f>
        <v>Mi.</v>
      </c>
      <c r="B8" s="14">
        <f ca="1">DATE(K4,C2,1)</f>
        <v>43586</v>
      </c>
      <c r="C8" s="15"/>
      <c r="D8" s="15"/>
      <c r="E8" s="16"/>
      <c r="F8" s="17" t="str">
        <f>IF(AND(C8&lt;&gt;"",D8&lt;&gt;""),(D8-C8)*24,"")</f>
        <v/>
      </c>
      <c r="G8" s="16"/>
      <c r="H8" s="16"/>
      <c r="I8" s="18"/>
      <c r="J8" s="18"/>
      <c r="K8" s="12"/>
    </row>
    <row r="9" spans="1:11" s="10" customFormat="1" ht="19.7" customHeight="1" x14ac:dyDescent="0.2">
      <c r="A9" s="13" t="str">
        <f t="shared" ref="A9:A38" ca="1" si="0">TEXT(WEEKDAY(B9),"TTT")&amp;"."</f>
        <v>Do.</v>
      </c>
      <c r="B9" s="14">
        <f ca="1">B8+1</f>
        <v>43587</v>
      </c>
      <c r="C9" s="15"/>
      <c r="D9" s="15"/>
      <c r="E9" s="16"/>
      <c r="F9" s="17" t="str">
        <f t="shared" ref="F9:F38" si="1">IF(AND(C9&lt;&gt;"",D9&lt;&gt;""),(D9-C9)*24,"")</f>
        <v/>
      </c>
      <c r="G9" s="16"/>
      <c r="H9" s="16"/>
      <c r="I9" s="18"/>
      <c r="J9" s="18"/>
      <c r="K9" s="12"/>
    </row>
    <row r="10" spans="1:11" s="10" customFormat="1" ht="19.7" customHeight="1" x14ac:dyDescent="0.2">
      <c r="A10" s="13" t="str">
        <f t="shared" ca="1" si="0"/>
        <v>Fr.</v>
      </c>
      <c r="B10" s="14">
        <f t="shared" ref="B10:B38" ca="1" si="2">B9+1</f>
        <v>43588</v>
      </c>
      <c r="C10" s="15"/>
      <c r="D10" s="15"/>
      <c r="E10" s="16"/>
      <c r="F10" s="17" t="str">
        <f t="shared" si="1"/>
        <v/>
      </c>
      <c r="G10" s="16"/>
      <c r="H10" s="16"/>
      <c r="I10" s="18"/>
      <c r="J10" s="18"/>
      <c r="K10" s="12"/>
    </row>
    <row r="11" spans="1:11" s="10" customFormat="1" ht="19.7" customHeight="1" x14ac:dyDescent="0.2">
      <c r="A11" s="13" t="str">
        <f t="shared" ca="1" si="0"/>
        <v>Sa.</v>
      </c>
      <c r="B11" s="14">
        <f t="shared" ca="1" si="2"/>
        <v>43589</v>
      </c>
      <c r="C11" s="15"/>
      <c r="D11" s="15"/>
      <c r="E11" s="16"/>
      <c r="F11" s="17" t="str">
        <f t="shared" si="1"/>
        <v/>
      </c>
      <c r="G11" s="16"/>
      <c r="H11" s="16"/>
      <c r="I11" s="18"/>
      <c r="J11" s="18"/>
      <c r="K11" s="12"/>
    </row>
    <row r="12" spans="1:11" s="10" customFormat="1" ht="19.7" customHeight="1" x14ac:dyDescent="0.2">
      <c r="A12" s="13" t="str">
        <f t="shared" ca="1" si="0"/>
        <v>So.</v>
      </c>
      <c r="B12" s="14">
        <f t="shared" ca="1" si="2"/>
        <v>43590</v>
      </c>
      <c r="C12" s="15"/>
      <c r="D12" s="15"/>
      <c r="E12" s="16"/>
      <c r="F12" s="17" t="str">
        <f t="shared" si="1"/>
        <v/>
      </c>
      <c r="G12" s="16"/>
      <c r="H12" s="16"/>
      <c r="I12" s="18"/>
      <c r="J12" s="18"/>
      <c r="K12" s="12"/>
    </row>
    <row r="13" spans="1:11" s="10" customFormat="1" ht="19.7" customHeight="1" x14ac:dyDescent="0.2">
      <c r="A13" s="13" t="str">
        <f t="shared" ca="1" si="0"/>
        <v>Mo.</v>
      </c>
      <c r="B13" s="14">
        <f t="shared" ca="1" si="2"/>
        <v>43591</v>
      </c>
      <c r="C13" s="15"/>
      <c r="D13" s="15"/>
      <c r="E13" s="16"/>
      <c r="F13" s="17" t="str">
        <f t="shared" si="1"/>
        <v/>
      </c>
      <c r="G13" s="16"/>
      <c r="H13" s="16"/>
      <c r="I13" s="18"/>
      <c r="J13" s="18"/>
      <c r="K13" s="12"/>
    </row>
    <row r="14" spans="1:11" s="10" customFormat="1" ht="19.7" customHeight="1" x14ac:dyDescent="0.2">
      <c r="A14" s="13" t="str">
        <f t="shared" ca="1" si="0"/>
        <v>Di.</v>
      </c>
      <c r="B14" s="14">
        <f t="shared" ca="1" si="2"/>
        <v>43592</v>
      </c>
      <c r="C14" s="15"/>
      <c r="D14" s="15"/>
      <c r="E14" s="16"/>
      <c r="F14" s="17" t="str">
        <f t="shared" si="1"/>
        <v/>
      </c>
      <c r="G14" s="16"/>
      <c r="H14" s="16"/>
      <c r="I14" s="18"/>
      <c r="J14" s="18"/>
      <c r="K14" s="12"/>
    </row>
    <row r="15" spans="1:11" s="10" customFormat="1" ht="19.7" customHeight="1" x14ac:dyDescent="0.2">
      <c r="A15" s="13" t="str">
        <f t="shared" ca="1" si="0"/>
        <v>Mi.</v>
      </c>
      <c r="B15" s="14">
        <f t="shared" ca="1" si="2"/>
        <v>43593</v>
      </c>
      <c r="C15" s="15"/>
      <c r="D15" s="15"/>
      <c r="E15" s="16"/>
      <c r="F15" s="17" t="str">
        <f t="shared" si="1"/>
        <v/>
      </c>
      <c r="G15" s="16"/>
      <c r="H15" s="16"/>
      <c r="I15" s="18"/>
      <c r="J15" s="18"/>
      <c r="K15" s="12"/>
    </row>
    <row r="16" spans="1:11" s="10" customFormat="1" ht="19.7" customHeight="1" x14ac:dyDescent="0.2">
      <c r="A16" s="13" t="str">
        <f t="shared" ca="1" si="0"/>
        <v>Do.</v>
      </c>
      <c r="B16" s="14">
        <f t="shared" ca="1" si="2"/>
        <v>43594</v>
      </c>
      <c r="C16" s="15"/>
      <c r="D16" s="15"/>
      <c r="E16" s="16"/>
      <c r="F16" s="17" t="str">
        <f t="shared" si="1"/>
        <v/>
      </c>
      <c r="G16" s="16"/>
      <c r="H16" s="16"/>
      <c r="I16" s="18"/>
      <c r="J16" s="18"/>
      <c r="K16" s="12"/>
    </row>
    <row r="17" spans="1:11" s="10" customFormat="1" ht="19.7" customHeight="1" x14ac:dyDescent="0.2">
      <c r="A17" s="13" t="str">
        <f t="shared" ca="1" si="0"/>
        <v>Fr.</v>
      </c>
      <c r="B17" s="14">
        <f t="shared" ca="1" si="2"/>
        <v>43595</v>
      </c>
      <c r="C17" s="15"/>
      <c r="D17" s="15"/>
      <c r="E17" s="16"/>
      <c r="F17" s="17" t="str">
        <f t="shared" si="1"/>
        <v/>
      </c>
      <c r="G17" s="16"/>
      <c r="H17" s="16"/>
      <c r="I17" s="18"/>
      <c r="J17" s="18"/>
      <c r="K17" s="12"/>
    </row>
    <row r="18" spans="1:11" s="10" customFormat="1" ht="19.7" customHeight="1" x14ac:dyDescent="0.2">
      <c r="A18" s="13" t="str">
        <f t="shared" ca="1" si="0"/>
        <v>Sa.</v>
      </c>
      <c r="B18" s="14">
        <f t="shared" ca="1" si="2"/>
        <v>43596</v>
      </c>
      <c r="C18" s="15"/>
      <c r="D18" s="15"/>
      <c r="E18" s="16"/>
      <c r="F18" s="17" t="str">
        <f t="shared" si="1"/>
        <v/>
      </c>
      <c r="G18" s="16"/>
      <c r="H18" s="16"/>
      <c r="I18" s="18"/>
      <c r="J18" s="18"/>
      <c r="K18" s="12"/>
    </row>
    <row r="19" spans="1:11" s="10" customFormat="1" ht="19.7" customHeight="1" x14ac:dyDescent="0.2">
      <c r="A19" s="13" t="str">
        <f t="shared" ca="1" si="0"/>
        <v>So.</v>
      </c>
      <c r="B19" s="14">
        <f t="shared" ca="1" si="2"/>
        <v>43597</v>
      </c>
      <c r="C19" s="15"/>
      <c r="D19" s="15"/>
      <c r="E19" s="16"/>
      <c r="F19" s="17" t="str">
        <f t="shared" si="1"/>
        <v/>
      </c>
      <c r="G19" s="16"/>
      <c r="H19" s="16"/>
      <c r="I19" s="18"/>
      <c r="J19" s="18"/>
      <c r="K19" s="12"/>
    </row>
    <row r="20" spans="1:11" s="10" customFormat="1" ht="19.7" customHeight="1" x14ac:dyDescent="0.2">
      <c r="A20" s="13" t="str">
        <f t="shared" ca="1" si="0"/>
        <v>Mo.</v>
      </c>
      <c r="B20" s="14">
        <f t="shared" ca="1" si="2"/>
        <v>43598</v>
      </c>
      <c r="C20" s="15"/>
      <c r="D20" s="15"/>
      <c r="E20" s="16"/>
      <c r="F20" s="17" t="str">
        <f t="shared" si="1"/>
        <v/>
      </c>
      <c r="G20" s="16"/>
      <c r="H20" s="16"/>
      <c r="I20" s="18"/>
      <c r="J20" s="18"/>
      <c r="K20" s="12"/>
    </row>
    <row r="21" spans="1:11" s="10" customFormat="1" ht="19.7" customHeight="1" x14ac:dyDescent="0.2">
      <c r="A21" s="13" t="str">
        <f t="shared" ca="1" si="0"/>
        <v>Di.</v>
      </c>
      <c r="B21" s="14">
        <f t="shared" ca="1" si="2"/>
        <v>43599</v>
      </c>
      <c r="C21" s="15"/>
      <c r="D21" s="15"/>
      <c r="E21" s="16"/>
      <c r="F21" s="17" t="str">
        <f t="shared" si="1"/>
        <v/>
      </c>
      <c r="G21" s="16"/>
      <c r="H21" s="16"/>
      <c r="I21" s="18"/>
      <c r="J21" s="18"/>
      <c r="K21" s="12"/>
    </row>
    <row r="22" spans="1:11" s="10" customFormat="1" ht="19.7" customHeight="1" x14ac:dyDescent="0.2">
      <c r="A22" s="13" t="str">
        <f t="shared" ca="1" si="0"/>
        <v>Mi.</v>
      </c>
      <c r="B22" s="14">
        <f t="shared" ca="1" si="2"/>
        <v>43600</v>
      </c>
      <c r="C22" s="15"/>
      <c r="D22" s="15"/>
      <c r="E22" s="16"/>
      <c r="F22" s="17" t="str">
        <f t="shared" si="1"/>
        <v/>
      </c>
      <c r="G22" s="16"/>
      <c r="H22" s="16"/>
      <c r="I22" s="18"/>
      <c r="J22" s="18"/>
      <c r="K22" s="12"/>
    </row>
    <row r="23" spans="1:11" s="10" customFormat="1" ht="19.7" customHeight="1" x14ac:dyDescent="0.2">
      <c r="A23" s="13" t="str">
        <f t="shared" ca="1" si="0"/>
        <v>Do.</v>
      </c>
      <c r="B23" s="14">
        <f t="shared" ca="1" si="2"/>
        <v>43601</v>
      </c>
      <c r="C23" s="15"/>
      <c r="D23" s="15"/>
      <c r="E23" s="16"/>
      <c r="F23" s="17" t="str">
        <f t="shared" si="1"/>
        <v/>
      </c>
      <c r="G23" s="16"/>
      <c r="H23" s="16"/>
      <c r="I23" s="18"/>
      <c r="J23" s="18"/>
      <c r="K23" s="12"/>
    </row>
    <row r="24" spans="1:11" s="10" customFormat="1" ht="19.7" customHeight="1" x14ac:dyDescent="0.2">
      <c r="A24" s="13" t="str">
        <f t="shared" ca="1" si="0"/>
        <v>Fr.</v>
      </c>
      <c r="B24" s="14">
        <f t="shared" ca="1" si="2"/>
        <v>43602</v>
      </c>
      <c r="C24" s="15"/>
      <c r="D24" s="15"/>
      <c r="E24" s="16"/>
      <c r="F24" s="17" t="str">
        <f t="shared" si="1"/>
        <v/>
      </c>
      <c r="G24" s="16"/>
      <c r="H24" s="16"/>
      <c r="I24" s="18"/>
      <c r="J24" s="18"/>
      <c r="K24" s="12"/>
    </row>
    <row r="25" spans="1:11" s="10" customFormat="1" ht="19.7" customHeight="1" x14ac:dyDescent="0.2">
      <c r="A25" s="13" t="str">
        <f t="shared" ca="1" si="0"/>
        <v>Sa.</v>
      </c>
      <c r="B25" s="14">
        <f t="shared" ca="1" si="2"/>
        <v>43603</v>
      </c>
      <c r="C25" s="15"/>
      <c r="D25" s="15"/>
      <c r="E25" s="16"/>
      <c r="F25" s="17" t="str">
        <f t="shared" si="1"/>
        <v/>
      </c>
      <c r="G25" s="16"/>
      <c r="H25" s="16"/>
      <c r="I25" s="18"/>
      <c r="J25" s="18"/>
      <c r="K25" s="12"/>
    </row>
    <row r="26" spans="1:11" s="10" customFormat="1" ht="19.7" customHeight="1" x14ac:dyDescent="0.2">
      <c r="A26" s="13" t="str">
        <f t="shared" ca="1" si="0"/>
        <v>So.</v>
      </c>
      <c r="B26" s="14">
        <f t="shared" ca="1" si="2"/>
        <v>43604</v>
      </c>
      <c r="C26" s="15"/>
      <c r="D26" s="15"/>
      <c r="E26" s="16"/>
      <c r="F26" s="17" t="str">
        <f t="shared" si="1"/>
        <v/>
      </c>
      <c r="G26" s="16"/>
      <c r="H26" s="16"/>
      <c r="I26" s="18"/>
      <c r="J26" s="18"/>
      <c r="K26" s="12"/>
    </row>
    <row r="27" spans="1:11" s="10" customFormat="1" ht="19.7" customHeight="1" x14ac:dyDescent="0.2">
      <c r="A27" s="13" t="str">
        <f t="shared" ca="1" si="0"/>
        <v>Mo.</v>
      </c>
      <c r="B27" s="14">
        <f t="shared" ca="1" si="2"/>
        <v>43605</v>
      </c>
      <c r="C27" s="15"/>
      <c r="D27" s="15"/>
      <c r="E27" s="16"/>
      <c r="F27" s="17" t="str">
        <f t="shared" si="1"/>
        <v/>
      </c>
      <c r="G27" s="16"/>
      <c r="H27" s="16"/>
      <c r="I27" s="18"/>
      <c r="J27" s="18"/>
      <c r="K27" s="12"/>
    </row>
    <row r="28" spans="1:11" s="10" customFormat="1" ht="19.7" customHeight="1" x14ac:dyDescent="0.2">
      <c r="A28" s="13" t="str">
        <f t="shared" ca="1" si="0"/>
        <v>Di.</v>
      </c>
      <c r="B28" s="14">
        <f t="shared" ca="1" si="2"/>
        <v>43606</v>
      </c>
      <c r="C28" s="15"/>
      <c r="D28" s="15"/>
      <c r="E28" s="16"/>
      <c r="F28" s="17" t="str">
        <f t="shared" si="1"/>
        <v/>
      </c>
      <c r="G28" s="16"/>
      <c r="H28" s="16"/>
      <c r="I28" s="18"/>
      <c r="J28" s="18"/>
      <c r="K28" s="12"/>
    </row>
    <row r="29" spans="1:11" s="10" customFormat="1" ht="19.7" customHeight="1" x14ac:dyDescent="0.2">
      <c r="A29" s="13" t="str">
        <f t="shared" ca="1" si="0"/>
        <v>Mi.</v>
      </c>
      <c r="B29" s="14">
        <f t="shared" ca="1" si="2"/>
        <v>43607</v>
      </c>
      <c r="C29" s="15"/>
      <c r="D29" s="15"/>
      <c r="E29" s="16"/>
      <c r="F29" s="17" t="str">
        <f t="shared" si="1"/>
        <v/>
      </c>
      <c r="G29" s="16"/>
      <c r="H29" s="16"/>
      <c r="I29" s="18"/>
      <c r="J29" s="18"/>
      <c r="K29" s="12"/>
    </row>
    <row r="30" spans="1:11" s="10" customFormat="1" ht="19.7" customHeight="1" x14ac:dyDescent="0.2">
      <c r="A30" s="13" t="str">
        <f t="shared" ca="1" si="0"/>
        <v>Do.</v>
      </c>
      <c r="B30" s="14">
        <f t="shared" ca="1" si="2"/>
        <v>43608</v>
      </c>
      <c r="C30" s="15"/>
      <c r="D30" s="15"/>
      <c r="E30" s="16"/>
      <c r="F30" s="17" t="str">
        <f t="shared" si="1"/>
        <v/>
      </c>
      <c r="G30" s="16"/>
      <c r="H30" s="16"/>
      <c r="I30" s="18"/>
      <c r="J30" s="18"/>
      <c r="K30" s="12"/>
    </row>
    <row r="31" spans="1:11" s="10" customFormat="1" ht="19.7" customHeight="1" x14ac:dyDescent="0.2">
      <c r="A31" s="13" t="str">
        <f t="shared" ca="1" si="0"/>
        <v>Fr.</v>
      </c>
      <c r="B31" s="14">
        <f t="shared" ca="1" si="2"/>
        <v>43609</v>
      </c>
      <c r="C31" s="15"/>
      <c r="D31" s="15"/>
      <c r="E31" s="16"/>
      <c r="F31" s="17" t="str">
        <f t="shared" si="1"/>
        <v/>
      </c>
      <c r="G31" s="16"/>
      <c r="H31" s="16"/>
      <c r="I31" s="18"/>
      <c r="J31" s="18"/>
      <c r="K31" s="12"/>
    </row>
    <row r="32" spans="1:11" s="10" customFormat="1" ht="19.7" customHeight="1" x14ac:dyDescent="0.2">
      <c r="A32" s="13" t="str">
        <f t="shared" ca="1" si="0"/>
        <v>Sa.</v>
      </c>
      <c r="B32" s="14">
        <f t="shared" ca="1" si="2"/>
        <v>43610</v>
      </c>
      <c r="C32" s="15"/>
      <c r="D32" s="15"/>
      <c r="E32" s="16"/>
      <c r="F32" s="17" t="str">
        <f t="shared" si="1"/>
        <v/>
      </c>
      <c r="G32" s="16"/>
      <c r="H32" s="16"/>
      <c r="I32" s="18"/>
      <c r="J32" s="18"/>
      <c r="K32" s="12"/>
    </row>
    <row r="33" spans="1:11" s="10" customFormat="1" ht="19.7" customHeight="1" x14ac:dyDescent="0.2">
      <c r="A33" s="13" t="str">
        <f t="shared" ca="1" si="0"/>
        <v>So.</v>
      </c>
      <c r="B33" s="14">
        <f t="shared" ca="1" si="2"/>
        <v>43611</v>
      </c>
      <c r="C33" s="15"/>
      <c r="D33" s="15"/>
      <c r="E33" s="16"/>
      <c r="F33" s="17" t="str">
        <f t="shared" si="1"/>
        <v/>
      </c>
      <c r="G33" s="16"/>
      <c r="H33" s="16"/>
      <c r="I33" s="18"/>
      <c r="J33" s="18"/>
      <c r="K33" s="12"/>
    </row>
    <row r="34" spans="1:11" s="10" customFormat="1" ht="19.7" customHeight="1" x14ac:dyDescent="0.2">
      <c r="A34" s="13" t="str">
        <f t="shared" ca="1" si="0"/>
        <v>Mo.</v>
      </c>
      <c r="B34" s="14">
        <f t="shared" ca="1" si="2"/>
        <v>43612</v>
      </c>
      <c r="C34" s="15"/>
      <c r="D34" s="15"/>
      <c r="E34" s="16"/>
      <c r="F34" s="17" t="str">
        <f t="shared" si="1"/>
        <v/>
      </c>
      <c r="G34" s="16"/>
      <c r="H34" s="16"/>
      <c r="I34" s="18"/>
      <c r="J34" s="18"/>
      <c r="K34" s="12"/>
    </row>
    <row r="35" spans="1:11" s="10" customFormat="1" ht="19.7" customHeight="1" x14ac:dyDescent="0.2">
      <c r="A35" s="13" t="str">
        <f t="shared" ca="1" si="0"/>
        <v>Di.</v>
      </c>
      <c r="B35" s="14">
        <f t="shared" ca="1" si="2"/>
        <v>43613</v>
      </c>
      <c r="C35" s="15"/>
      <c r="D35" s="15"/>
      <c r="E35" s="16"/>
      <c r="F35" s="17" t="str">
        <f t="shared" si="1"/>
        <v/>
      </c>
      <c r="G35" s="16"/>
      <c r="H35" s="16"/>
      <c r="I35" s="18"/>
      <c r="J35" s="18"/>
      <c r="K35" s="12"/>
    </row>
    <row r="36" spans="1:11" s="10" customFormat="1" ht="19.7" customHeight="1" x14ac:dyDescent="0.2">
      <c r="A36" s="13" t="str">
        <f t="shared" ca="1" si="0"/>
        <v>Mi.</v>
      </c>
      <c r="B36" s="14">
        <f t="shared" ca="1" si="2"/>
        <v>43614</v>
      </c>
      <c r="C36" s="15"/>
      <c r="D36" s="15"/>
      <c r="E36" s="16"/>
      <c r="F36" s="17" t="str">
        <f t="shared" si="1"/>
        <v/>
      </c>
      <c r="G36" s="16"/>
      <c r="H36" s="16"/>
      <c r="I36" s="18"/>
      <c r="J36" s="18"/>
      <c r="K36" s="12"/>
    </row>
    <row r="37" spans="1:11" s="10" customFormat="1" ht="19.7" customHeight="1" x14ac:dyDescent="0.2">
      <c r="A37" s="13" t="str">
        <f t="shared" ca="1" si="0"/>
        <v>Do.</v>
      </c>
      <c r="B37" s="14">
        <f t="shared" ca="1" si="2"/>
        <v>43615</v>
      </c>
      <c r="C37" s="15"/>
      <c r="D37" s="15"/>
      <c r="E37" s="16"/>
      <c r="F37" s="17" t="str">
        <f t="shared" si="1"/>
        <v/>
      </c>
      <c r="G37" s="16"/>
      <c r="H37" s="16"/>
      <c r="I37" s="18"/>
      <c r="J37" s="18"/>
      <c r="K37" s="12"/>
    </row>
    <row r="38" spans="1:11" s="10" customFormat="1" ht="19.7" customHeight="1" x14ac:dyDescent="0.2">
      <c r="A38" s="13" t="str">
        <f t="shared" ca="1" si="0"/>
        <v>Fr.</v>
      </c>
      <c r="B38" s="14">
        <f t="shared" ca="1" si="2"/>
        <v>43616</v>
      </c>
      <c r="C38" s="15"/>
      <c r="D38" s="15"/>
      <c r="E38" s="16"/>
      <c r="F38" s="17" t="str">
        <f t="shared" si="1"/>
        <v/>
      </c>
      <c r="G38" s="16"/>
      <c r="H38" s="16"/>
      <c r="I38" s="18"/>
      <c r="J38" s="18"/>
      <c r="K38" s="12"/>
    </row>
    <row r="39" spans="1:11" ht="13.5" thickBot="1" x14ac:dyDescent="0.25"/>
    <row r="40" spans="1:11" ht="15.75" thickBot="1" x14ac:dyDescent="0.3">
      <c r="C40" s="24" t="s">
        <v>15</v>
      </c>
      <c r="D40" s="25"/>
      <c r="E40" s="5">
        <f>SUM(E8:E38)/60</f>
        <v>0</v>
      </c>
      <c r="F40" s="5">
        <f>SUM(F8:F38)</f>
        <v>0</v>
      </c>
      <c r="G40" s="5">
        <f>SUM(H8:H38)/60</f>
        <v>0</v>
      </c>
      <c r="H40" s="9"/>
      <c r="I40" s="22" t="s">
        <v>17</v>
      </c>
      <c r="J40" s="11"/>
    </row>
    <row r="41" spans="1:11" ht="15" thickBot="1" x14ac:dyDescent="0.25">
      <c r="C41" s="22"/>
      <c r="D41" s="22"/>
      <c r="E41" s="22"/>
      <c r="F41" s="22"/>
      <c r="G41" s="22"/>
      <c r="I41" s="11"/>
      <c r="J41" s="11"/>
    </row>
    <row r="42" spans="1:11" ht="15.75" thickBot="1" x14ac:dyDescent="0.3">
      <c r="C42" s="24" t="s">
        <v>16</v>
      </c>
      <c r="D42" s="25"/>
      <c r="E42" s="22"/>
      <c r="F42" s="5">
        <f>F40-E40-G40</f>
        <v>0</v>
      </c>
      <c r="G42" s="22" t="s">
        <v>17</v>
      </c>
      <c r="I42" s="11"/>
      <c r="J42" s="11"/>
    </row>
    <row r="43" spans="1:11" ht="15" thickBot="1" x14ac:dyDescent="0.25">
      <c r="C43" s="22"/>
      <c r="D43" s="22"/>
      <c r="I43" s="11"/>
      <c r="J43" s="11"/>
    </row>
    <row r="44" spans="1:11" ht="30" customHeight="1" thickBot="1" x14ac:dyDescent="0.25">
      <c r="C44" s="26" t="s">
        <v>18</v>
      </c>
      <c r="D44" s="27"/>
      <c r="E44" s="28"/>
      <c r="F44" s="29"/>
      <c r="G44" s="29"/>
      <c r="H44" s="29"/>
      <c r="I44" s="29"/>
      <c r="J44" s="30"/>
    </row>
  </sheetData>
  <sheetProtection sheet="1" objects="1" scenarios="1"/>
  <mergeCells count="10">
    <mergeCell ref="C40:D40"/>
    <mergeCell ref="C42:D42"/>
    <mergeCell ref="C44:D44"/>
    <mergeCell ref="E44:J44"/>
    <mergeCell ref="A1:K1"/>
    <mergeCell ref="A3:C3"/>
    <mergeCell ref="D3:F3"/>
    <mergeCell ref="A4:C4"/>
    <mergeCell ref="D4:F4"/>
    <mergeCell ref="I4:J4"/>
  </mergeCells>
  <conditionalFormatting sqref="A8:K38">
    <cfRule type="expression" dxfId="1" priority="2">
      <formula>OR($A8="Sa.",$A8="So.")</formula>
    </cfRule>
  </conditionalFormatting>
  <conditionalFormatting sqref="A35:K38">
    <cfRule type="expression" dxfId="0" priority="1" stopIfTrue="1">
      <formula>DAY($B35)&lt;5</formula>
    </cfRule>
  </conditionalFormatting>
  <dataValidations count="2">
    <dataValidation type="list" allowBlank="1" showInputMessage="1" showErrorMessage="1" sqref="J8:J38">
      <formula1>"B,U,K,F,FT"</formula1>
    </dataValidation>
    <dataValidation type="list" allowBlank="1" showInputMessage="1" showErrorMessage="1" sqref="I8:I38">
      <formula1>"X"</formula1>
    </dataValidation>
  </dataValidations>
  <pageMargins left="0.70866141732283472" right="0.39370078740157483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1-2019</vt:lpstr>
      <vt:lpstr>2-2019</vt:lpstr>
      <vt:lpstr>3-2019</vt:lpstr>
      <vt:lpstr>4-2019</vt:lpstr>
      <vt:lpstr>5-2019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2019-01-20T15:24:49Z</dcterms:created>
  <dcterms:modified xsi:type="dcterms:W3CDTF">2019-01-21T19:09:57Z</dcterms:modified>
</cp:coreProperties>
</file>