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E:\000as\Lehre_1\109_Office\Excel-Scheck-rs1\"/>
    </mc:Choice>
  </mc:AlternateContent>
  <bookViews>
    <workbookView xWindow="120" yWindow="60" windowWidth="15180" windowHeight="8580" tabRatio="847"/>
  </bookViews>
  <sheets>
    <sheet name="Version" sheetId="20" r:id="rId1"/>
    <sheet name="Focus 1" sheetId="1" r:id="rId2"/>
    <sheet name="Grafik 1" sheetId="2" r:id="rId3"/>
    <sheet name="Basis 1" sheetId="7" r:id="rId4"/>
    <sheet name="Daten 1 2000" sheetId="3" r:id="rId5"/>
    <sheet name="Daten 2 2001" sheetId="16" r:id="rId6"/>
    <sheet name="Daten 3 2002" sheetId="17" r:id="rId7"/>
    <sheet name="Daten 4 2003" sheetId="18" r:id="rId8"/>
    <sheet name="Daten 5 2004" sheetId="19" r:id="rId9"/>
    <sheet name="Listen 1" sheetId="4" r:id="rId10"/>
    <sheet name="Parameter 1" sheetId="5" r:id="rId11"/>
    <sheet name="Namensliste" sheetId="6" r:id="rId12"/>
    <sheet name="Farben" sheetId="8" r:id="rId13"/>
    <sheet name="Formatvorlagen" sheetId="9" r:id="rId14"/>
    <sheet name="Formate zum Kopieren" sheetId="12" r:id="rId15"/>
  </sheets>
  <definedNames>
    <definedName name="_xlnm.Print_Area" localSheetId="1">'Focus 1'!$G$11:$W$32</definedName>
    <definedName name="rD1.Knoten">'Daten 1 2000'!$K$11</definedName>
    <definedName name="rD2.Knoten">'Daten 2 2001'!$K$11</definedName>
    <definedName name="rD3.Knoten">'Daten 3 2002'!$K$11</definedName>
    <definedName name="rD4.Knoten">'Daten 4 2003'!$K$11</definedName>
    <definedName name="rD5.Knoten">'Daten 5 2004'!$K$11</definedName>
    <definedName name="rF1.Druckbereich">'Focus 1'!$G$11:$W$32</definedName>
    <definedName name="rL1.Gebiet01Ausw">'Listen 1'!$N$7</definedName>
    <definedName name="rL1.Gebiet01Kopf">'Listen 1'!$N$11</definedName>
    <definedName name="rL1.Gebiet01Liste">'Listen 1'!$N$12:$N$15</definedName>
    <definedName name="rL1.Gebiet02Ausw">'Listen 1'!$O$7</definedName>
    <definedName name="rL1.Gebiet02Kopf">'Listen 1'!$O$11</definedName>
    <definedName name="rL1.Gebiet02Liste">'Listen 1'!$O$12:$O$15</definedName>
    <definedName name="rL1.Jahr01Ausw">'Listen 1'!$Q$7</definedName>
    <definedName name="rL1.Jahr01Kopf">'Listen 1'!$Q$11</definedName>
    <definedName name="rL1.Jahr01Liste">'Listen 1'!$Q$12:$Q$17</definedName>
    <definedName name="rL1.Jahr02Ausw">'Listen 1'!$R$7</definedName>
    <definedName name="rL1.Jahr02Kopf">'Listen 1'!$R$11</definedName>
    <definedName name="rL1.Jahr02Liste">'Listen 1'!$R$12:$R$17</definedName>
    <definedName name="rL1.SpracheAusw">'Listen 1'!$T$7</definedName>
    <definedName name="rL1.SpracheKopf">'Listen 1'!$T$11</definedName>
    <definedName name="rL1.SpracheListe">'Listen 1'!$T$12:$T$15</definedName>
  </definedNames>
  <calcPr calcId="152511"/>
</workbook>
</file>

<file path=xl/calcChain.xml><?xml version="1.0" encoding="utf-8"?>
<calcChain xmlns="http://schemas.openxmlformats.org/spreadsheetml/2006/main">
  <c r="N25" i="16" l="1"/>
  <c r="N25" i="17"/>
  <c r="N25" i="18"/>
  <c r="N25" i="19"/>
  <c r="N25" i="3"/>
  <c r="M25" i="16"/>
  <c r="M25" i="17"/>
  <c r="M25" i="18"/>
  <c r="M25" i="19"/>
  <c r="M25" i="3"/>
  <c r="L25" i="16"/>
  <c r="L25" i="17"/>
  <c r="L25" i="18"/>
  <c r="L25" i="19"/>
  <c r="L25" i="3"/>
  <c r="O13" i="16"/>
  <c r="O14" i="16"/>
  <c r="O15" i="16"/>
  <c r="O16" i="16"/>
  <c r="O17" i="16"/>
  <c r="O18" i="16"/>
  <c r="O19" i="16"/>
  <c r="O20" i="16"/>
  <c r="O21" i="16"/>
  <c r="O22" i="16"/>
  <c r="O23" i="16"/>
  <c r="O13" i="17"/>
  <c r="O14" i="17"/>
  <c r="O15" i="17"/>
  <c r="O16" i="17"/>
  <c r="O17" i="17"/>
  <c r="O18" i="17"/>
  <c r="O19" i="17"/>
  <c r="O20" i="17"/>
  <c r="O21" i="17"/>
  <c r="O22" i="17"/>
  <c r="O23" i="17"/>
  <c r="O13" i="18"/>
  <c r="O14" i="18"/>
  <c r="O15" i="18"/>
  <c r="O16" i="18"/>
  <c r="O17" i="18"/>
  <c r="O18" i="18"/>
  <c r="O19" i="18"/>
  <c r="O20" i="18"/>
  <c r="O21" i="18"/>
  <c r="O22" i="18"/>
  <c r="O23" i="18"/>
  <c r="O13" i="19"/>
  <c r="O14" i="19"/>
  <c r="O15" i="19"/>
  <c r="O16" i="19"/>
  <c r="O17" i="19"/>
  <c r="O18" i="19"/>
  <c r="O19" i="19"/>
  <c r="O20" i="19"/>
  <c r="O21" i="19"/>
  <c r="O22" i="19"/>
  <c r="O23" i="19"/>
  <c r="O13" i="3"/>
  <c r="O14" i="3"/>
  <c r="O15" i="3"/>
  <c r="O16" i="3"/>
  <c r="O17" i="3"/>
  <c r="O18" i="3"/>
  <c r="O19" i="3"/>
  <c r="O20" i="3"/>
  <c r="O21" i="3"/>
  <c r="O22" i="3"/>
  <c r="O23" i="3"/>
  <c r="O12" i="16"/>
  <c r="O12" i="17"/>
  <c r="O12" i="18"/>
  <c r="O12" i="19"/>
  <c r="O12" i="3"/>
  <c r="M4" i="7"/>
  <c r="L4" i="7"/>
  <c r="M11" i="7"/>
  <c r="L11" i="7"/>
  <c r="I28" i="12"/>
  <c r="I26" i="12"/>
  <c r="I25" i="12"/>
  <c r="I27" i="12"/>
  <c r="I24" i="12"/>
  <c r="I23" i="12"/>
  <c r="I19" i="12"/>
  <c r="I16" i="12"/>
  <c r="I18" i="12"/>
  <c r="I20" i="12"/>
  <c r="I22" i="12"/>
  <c r="I15" i="12"/>
  <c r="I14" i="12"/>
  <c r="D19" i="12"/>
  <c r="B19" i="12"/>
  <c r="D18" i="12"/>
  <c r="B18" i="12"/>
  <c r="L16" i="7"/>
  <c r="L22" i="7"/>
  <c r="M15" i="7"/>
  <c r="L17" i="7"/>
  <c r="L20" i="7"/>
  <c r="L13" i="7"/>
  <c r="L12" i="7"/>
  <c r="M24" i="7"/>
  <c r="M18" i="7"/>
  <c r="M14" i="7"/>
  <c r="L23" i="7"/>
  <c r="L21" i="7"/>
  <c r="L24" i="7"/>
  <c r="M17" i="7"/>
  <c r="M21" i="7"/>
  <c r="L14" i="7"/>
  <c r="M19" i="7"/>
  <c r="L19" i="7"/>
  <c r="M20" i="7"/>
  <c r="M22" i="7"/>
  <c r="M23" i="7"/>
  <c r="M13" i="7"/>
  <c r="L18" i="7"/>
  <c r="L15" i="7"/>
  <c r="M16" i="7"/>
  <c r="M12" i="7"/>
</calcChain>
</file>

<file path=xl/sharedStrings.xml><?xml version="1.0" encoding="utf-8"?>
<sst xmlns="http://schemas.openxmlformats.org/spreadsheetml/2006/main" count="293" uniqueCount="172">
  <si>
    <t>Standardfarben im Modell rS1_Standard02</t>
  </si>
  <si>
    <t>Standard</t>
  </si>
  <si>
    <t>00_+blau</t>
  </si>
  <si>
    <t>01_+blau</t>
  </si>
  <si>
    <t>02_+rot</t>
  </si>
  <si>
    <t>03_+blau</t>
  </si>
  <si>
    <t>05_+blau</t>
  </si>
  <si>
    <t>04_+rot</t>
  </si>
  <si>
    <t>06_+rot</t>
  </si>
  <si>
    <t>07_+blau</t>
  </si>
  <si>
    <t>H</t>
  </si>
  <si>
    <t>P1%_+blau</t>
  </si>
  <si>
    <t>P3%_+blau</t>
  </si>
  <si>
    <t>P5%_+blau</t>
  </si>
  <si>
    <t>P7%_+blau</t>
  </si>
  <si>
    <t>P2%_+rot</t>
  </si>
  <si>
    <t>P4%_+rot</t>
  </si>
  <si>
    <t>P6%_+rot</t>
  </si>
  <si>
    <t>P8%_+rot</t>
  </si>
  <si>
    <t>P0%_+blau</t>
  </si>
  <si>
    <r>
      <t xml:space="preserve">&gt;= </t>
    </r>
    <r>
      <rPr>
        <sz val="10"/>
        <color indexed="56"/>
        <rFont val="Arial"/>
        <family val="2"/>
      </rPr>
      <t>10</t>
    </r>
  </si>
  <si>
    <r>
      <t xml:space="preserve">&gt;= </t>
    </r>
    <r>
      <rPr>
        <sz val="10"/>
        <color indexed="59"/>
        <rFont val="Arial"/>
        <family val="2"/>
      </rPr>
      <t>-10</t>
    </r>
  </si>
  <si>
    <r>
      <t xml:space="preserve">&lt; </t>
    </r>
    <r>
      <rPr>
        <sz val="10"/>
        <color indexed="59"/>
        <rFont val="Arial"/>
        <family val="2"/>
      </rPr>
      <t>-10</t>
    </r>
  </si>
  <si>
    <t>Bedingte Formate
(zum Kopieren)</t>
  </si>
  <si>
    <t>=</t>
  </si>
  <si>
    <t>Text</t>
  </si>
  <si>
    <t>Name und
Format</t>
  </si>
  <si>
    <t>Ta01</t>
  </si>
  <si>
    <t>Ta02</t>
  </si>
  <si>
    <t>Ta03</t>
  </si>
  <si>
    <t>Ta04</t>
  </si>
  <si>
    <t>Tb01</t>
  </si>
  <si>
    <t>Tb02</t>
  </si>
  <si>
    <t>Tb03</t>
  </si>
  <si>
    <t>Tb04</t>
  </si>
  <si>
    <r>
      <t xml:space="preserve">Als </t>
    </r>
    <r>
      <rPr>
        <b/>
        <i/>
        <sz val="11"/>
        <rFont val="Arial"/>
        <family val="2"/>
      </rPr>
      <t>Formatvorlagen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gespeicherte Zahlen- und Textformate</t>
    </r>
  </si>
  <si>
    <t>ACHTUNG:
Mit Textformat formatierte Zellen behandeln Zahlen wie Text</t>
  </si>
  <si>
    <t>Vorgabe
DIN 5008</t>
  </si>
  <si>
    <t xml:space="preserve"> *- #.##0,00" "</t>
  </si>
  <si>
    <t xml:space="preserve"> *– #.##0,00" "</t>
  </si>
  <si>
    <t xml:space="preserve"> *• #.##0,00" "</t>
  </si>
  <si>
    <t>#.##0,????" "</t>
  </si>
  <si>
    <t>#." T€  "</t>
  </si>
  <si>
    <t>#,0." T€  "</t>
  </si>
  <si>
    <t>#,00." T€  "</t>
  </si>
  <si>
    <t>0.." Mio. €  "</t>
  </si>
  <si>
    <t xml:space="preserve"> €* 0.." Mio. "</t>
  </si>
  <si>
    <t>0,0.." Mio. "</t>
  </si>
  <si>
    <t>0,00.." Mio. "</t>
  </si>
  <si>
    <t>Eingabe</t>
  </si>
  <si>
    <t>Benutztes
Format</t>
  </si>
  <si>
    <t>Formatierte
Zellen</t>
  </si>
  <si>
    <r>
      <t xml:space="preserve">Die Rechenzeichen </t>
    </r>
    <r>
      <rPr>
        <sz val="10"/>
        <rFont val="Arial"/>
        <family val="2"/>
      </rPr>
      <t>+ – • x : = &lt; &gt; % ‰</t>
    </r>
    <r>
      <rPr>
        <sz val="8"/>
        <rFont val="Arial"/>
        <family val="2"/>
      </rPr>
      <t xml:space="preserve">  werden nach 
DIN 5008 mit einem vorausgehenden und einem nachfolgenden Leerzeichen von Zahlenangaben oder Texten getrennt</t>
    </r>
  </si>
  <si>
    <t>Geben Sie in dieser Spalte Zahlen ein, um das Format zu testen.</t>
  </si>
  <si>
    <t>In dieser Spalte ist zu sehen, welcher Formatcode jeweils benutzt wurde.</t>
  </si>
  <si>
    <t>Kopieren Sie aus dieser Spalte das Format in die Zielzellen.</t>
  </si>
  <si>
    <t>08_+rot</t>
  </si>
  <si>
    <t>month</t>
  </si>
  <si>
    <t>America</t>
  </si>
  <si>
    <t>Asia</t>
  </si>
  <si>
    <t>Europe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</si>
  <si>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</si>
  <si>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</si>
  <si>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</si>
  <si>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</si>
  <si>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</si>
  <si>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</si>
  <si>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</si>
  <si>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</si>
  <si>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</si>
  <si>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</si>
  <si>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</si>
  <si>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</si>
  <si>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</si>
  <si>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year</t>
  </si>
  <si>
    <t>Monat</t>
  </si>
  <si>
    <t>jan</t>
  </si>
  <si>
    <t>feb</t>
  </si>
  <si>
    <t>apr</t>
  </si>
  <si>
    <t>jun</t>
  </si>
  <si>
    <t>jul</t>
  </si>
  <si>
    <t>aug</t>
  </si>
  <si>
    <t>sep</t>
  </si>
  <si>
    <t>nov</t>
  </si>
  <si>
    <t>mar</t>
  </si>
  <si>
    <t>oct</t>
  </si>
  <si>
    <t>dec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</si>
  <si>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</si>
  <si>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</si>
  <si>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</si>
  <si>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</si>
  <si>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</si>
  <si>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</si>
  <si>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</si>
  <si>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</si>
  <si>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</si>
  <si>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</si>
  <si>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</si>
  <si>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</si>
  <si>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</t>
  </si>
  <si>
    <t>Feb</t>
  </si>
  <si>
    <t>Mrz</t>
  </si>
  <si>
    <t>Apr</t>
  </si>
  <si>
    <t>Jun</t>
  </si>
  <si>
    <t>Jul</t>
  </si>
  <si>
    <t>Aug</t>
  </si>
  <si>
    <t>Sep</t>
  </si>
  <si>
    <t>Okt</t>
  </si>
  <si>
    <t>Nov</t>
  </si>
  <si>
    <t>Dez</t>
  </si>
  <si>
    <t>Sprache</t>
  </si>
  <si>
    <t>deutsch - kurz</t>
  </si>
  <si>
    <t>deutsch - lang</t>
  </si>
  <si>
    <t>english</t>
  </si>
  <si>
    <t>english - abbr.</t>
  </si>
  <si>
    <t>Fahrtgebiete</t>
  </si>
  <si>
    <t>Asien</t>
  </si>
  <si>
    <t>Amerika</t>
  </si>
  <si>
    <t>Europa</t>
  </si>
  <si>
    <t>Gesamt</t>
  </si>
  <si>
    <t>shipping areas</t>
  </si>
  <si>
    <t>Jahr01</t>
  </si>
  <si>
    <t>Jahr02</t>
  </si>
  <si>
    <t>Gebiet01</t>
  </si>
  <si>
    <t>Gebiet02</t>
  </si>
  <si>
    <t>rD1.Knoten</t>
  </si>
  <si>
    <t>='Daten 1 2000'!$K$11</t>
  </si>
  <si>
    <t>rD2.Knoten</t>
  </si>
  <si>
    <t>='Daten 2 2001'!$K$11</t>
  </si>
  <si>
    <t>rD3.Knoten</t>
  </si>
  <si>
    <t>='Daten 3 2002'!$K$11</t>
  </si>
  <si>
    <t>rD4.Knoten</t>
  </si>
  <si>
    <t>='Daten 4 2003'!$K$11</t>
  </si>
  <si>
    <t>rD5.Knoten</t>
  </si>
  <si>
    <t>='Daten 5 2004'!$K$11</t>
  </si>
  <si>
    <t>rL1.Gebiet01Ausw</t>
  </si>
  <si>
    <t>='Listen 1'!$N$7</t>
  </si>
  <si>
    <t>rL1.Gebiet01Kopf</t>
  </si>
  <si>
    <t>='Listen 1'!$N$11</t>
  </si>
  <si>
    <t>rL1.Gebiet01Liste</t>
  </si>
  <si>
    <t>='Listen 1'!$N$12:$N$15</t>
  </si>
  <si>
    <t>rL1.Gebiet02Ausw</t>
  </si>
  <si>
    <t>='Listen 1'!$O$7</t>
  </si>
  <si>
    <t>rL1.Gebiet02Kopf</t>
  </si>
  <si>
    <t>='Listen 1'!$O$11</t>
  </si>
  <si>
    <t>rL1.Gebiet02Liste</t>
  </si>
  <si>
    <t>='Listen 1'!$O$12:$O$15</t>
  </si>
  <si>
    <t>rL1.Jahr01Ausw</t>
  </si>
  <si>
    <t>='Listen 1'!$Q$7</t>
  </si>
  <si>
    <t>rL1.Jahr01Kopf</t>
  </si>
  <si>
    <t>='Listen 1'!$Q$11</t>
  </si>
  <si>
    <t>rL1.Jahr01Liste</t>
  </si>
  <si>
    <t>rL1.Jahr02Ausw</t>
  </si>
  <si>
    <t>='Listen 1'!$R$7</t>
  </si>
  <si>
    <t>rL1.Jahr02Kopf</t>
  </si>
  <si>
    <t>='Listen 1'!$R$11</t>
  </si>
  <si>
    <t>rL1.SpracheAusw</t>
  </si>
  <si>
    <t>='Listen 1'!$T$7</t>
  </si>
  <si>
    <t>rL1.SpracheKopf</t>
  </si>
  <si>
    <t>='Listen 1'!$T$11</t>
  </si>
  <si>
    <t>rL1.SpracheListe</t>
  </si>
  <si>
    <t>='Listen 1'!$T$12:$T$15</t>
  </si>
  <si>
    <t>(kein)</t>
  </si>
  <si>
    <t>='Listen 1'!$Q$12:$Q$17</t>
  </si>
  <si>
    <t>rL1.Jahr02Liste</t>
  </si>
  <si>
    <t>='Listen 1'!$R$12:$R$17</t>
  </si>
  <si>
    <t>Mean</t>
  </si>
  <si>
    <t>Quelle:</t>
  </si>
  <si>
    <t>http://stern.staff.jade-hs.de/themen.php</t>
  </si>
  <si>
    <t>Datei:</t>
  </si>
  <si>
    <t>rS1_Methode_Frachtraten.xlsx</t>
  </si>
  <si>
    <t>Version: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</si>
</sst>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164" formatCode="00"/>
    <numFmt numFmtId="165" formatCode="[Blue]\+\ #,##0;[Red]\-\ #,##0;0"/>
    <numFmt numFmtId="166" formatCode="[Red]\+\ #,##0;[Blue]\-\ #,##0;0"/>
    <numFmt numFmtId="167" formatCode="[Blue]\+\ #,##0&quot;  &quot;;[Red]\-\ #,##0&quot;  &quot;;0&quot;  &quot;"/>
    <numFmt numFmtId="168" formatCode="[Red]\+\ #,##0&quot;  &quot;;[Blue]\-\ #,##0&quot;  &quot;;0&quot;  &quot;"/>
    <numFmt numFmtId="169" formatCode="[Blue]\+\ #,##0&quot;  &quot;;[Red]\–\ #,##0&quot;  &quot;;0&quot;  &quot;"/>
    <numFmt numFmtId="170" formatCode="[Red]\+\ #,##0&quot;  &quot;;[Blue]\–\ #,##0&quot;  &quot;;0&quot;  &quot;"/>
    <numFmt numFmtId="171" formatCode="[Blue]\ \+* #,##0&quot;  &quot;;[Red]\ \–* #,##0&quot;  &quot;;0&quot;  &quot;"/>
    <numFmt numFmtId="172" formatCode="[Red]\ \+* #,##0&quot;  &quot;;[Blue]\ \–* #,##0&quot;  &quot;;0&quot;  &quot;"/>
    <numFmt numFmtId="173" formatCode="[Blue]\+\ 0.00&quot; %&quot;;[Red]\-\ 0.00&quot; %&quot;;0.00&quot; %&quot;"/>
    <numFmt numFmtId="174" formatCode="[Blue]\+\ 0.00&quot; % &quot;;[Red]\-\ 0.00&quot; % &quot;;0.00&quot; % &quot;"/>
    <numFmt numFmtId="175" formatCode="[Blue]\+\ 0.00&quot; % &quot;;[Red]\–\ 0.00&quot; % &quot;;0.00&quot; % &quot;"/>
    <numFmt numFmtId="176" formatCode="[Blue]\ \+* 0.00&quot; % &quot;;[Red]\ \–* 0.00&quot; % &quot;;0.00&quot; % &quot;"/>
    <numFmt numFmtId="177" formatCode="[Red]\+\ 0.00&quot; %&quot;;[Blue]\-\ 0.00&quot; %&quot;;0.00&quot; %&quot;"/>
    <numFmt numFmtId="178" formatCode="[Red]\+\ 0.00&quot; % &quot;;[Blue]\-\ 0.00&quot; % &quot;;0.00&quot; % &quot;"/>
    <numFmt numFmtId="179" formatCode="[Red]\+\ 0.00&quot; % &quot;;[Blue]\–\ 0.00&quot; % &quot;;0.00&quot; % &quot;"/>
    <numFmt numFmtId="180" formatCode="[Red]\ \+* 0.00&quot; % &quot;;[Blue]\ \–* 0.00&quot; % &quot;;0.00&quot; % &quot;"/>
    <numFmt numFmtId="181" formatCode="[Blue]#,##0;[Red]\-#,##0;0"/>
    <numFmt numFmtId="182" formatCode="[Blue]0.00&quot; %&quot;;[Red]\-0.00&quot; %&quot;;0.00&quot; %&quot;"/>
    <numFmt numFmtId="183" formatCode="&quot; &quot;@"/>
    <numFmt numFmtId="184" formatCode="&quot;  &quot;@"/>
    <numFmt numFmtId="185" formatCode="&quot;   &quot;@"/>
    <numFmt numFmtId="186" formatCode="&quot;    &quot;@"/>
    <numFmt numFmtId="187" formatCode="[Blue]&quot; &quot;@"/>
    <numFmt numFmtId="188" formatCode="[Blue]&quot;  &quot;@"/>
    <numFmt numFmtId="189" formatCode="[Blue]&quot;   &quot;@"/>
    <numFmt numFmtId="190" formatCode="[Blue]&quot;    &quot;@"/>
    <numFmt numFmtId="191" formatCode="\ *-\ #,##0.00&quot; &quot;"/>
    <numFmt numFmtId="192" formatCode="\ *–\ #,##0.00&quot; &quot;"/>
    <numFmt numFmtId="193" formatCode="\ *•\ #,##0.00&quot; &quot;"/>
    <numFmt numFmtId="194" formatCode="#,##0.????&quot; &quot;"/>
    <numFmt numFmtId="195" formatCode="#,&quot; T€  &quot;"/>
    <numFmt numFmtId="196" formatCode="#.0,&quot; T€  &quot;"/>
    <numFmt numFmtId="197" formatCode="#.00,&quot; T€  &quot;"/>
    <numFmt numFmtId="198" formatCode="0,,&quot; Mio. €  &quot;"/>
    <numFmt numFmtId="199" formatCode="\ &quot;€&quot;* 0,,&quot; Mio. &quot;"/>
    <numFmt numFmtId="200" formatCode="0.00,,&quot; Mio.  &quot;"/>
    <numFmt numFmtId="201" formatCode="0.0,,&quot; Mio.  &quot;"/>
    <numFmt numFmtId="202" formatCode="0.0,,&quot; Mio. &quot;"/>
    <numFmt numFmtId="203" formatCode="0.00,,&quot; Mio. &quot;"/>
    <numFmt numFmtId="204" formatCode="0.0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10"/>
      <color indexed="60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60"/>
      <name val="Arial"/>
      <family val="2"/>
    </font>
    <font>
      <b/>
      <sz val="10"/>
      <color indexed="60"/>
      <name val="Arial"/>
      <family val="2"/>
    </font>
    <font>
      <i/>
      <sz val="10"/>
      <name val="Arial"/>
      <family val="2"/>
    </font>
    <font>
      <sz val="10"/>
      <color indexed="59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42"/>
      <name val="Arial"/>
      <family val="2"/>
    </font>
    <font>
      <sz val="8"/>
      <color indexed="42"/>
      <name val="Arial"/>
      <family val="2"/>
    </font>
    <font>
      <sz val="22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/>
      <right/>
      <top/>
      <bottom style="thin">
        <color indexed="21"/>
      </bottom>
      <diagonal/>
    </border>
    <border>
      <left/>
      <right/>
      <top style="thin">
        <color indexed="19"/>
      </top>
      <bottom style="thin">
        <color indexed="19"/>
      </bottom>
      <diagonal/>
    </border>
    <border>
      <left/>
      <right/>
      <top style="thin">
        <color indexed="41"/>
      </top>
      <bottom style="thin">
        <color indexed="41"/>
      </bottom>
      <diagonal/>
    </border>
    <border>
      <left style="thin">
        <color indexed="52"/>
      </left>
      <right style="thin">
        <color indexed="52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>
      <alignment vertical="center"/>
    </xf>
    <xf numFmtId="181" fontId="1" fillId="0" borderId="0" applyFont="0" applyFill="0" applyBorder="0">
      <alignment vertical="center"/>
    </xf>
    <xf numFmtId="165" fontId="1" fillId="0" borderId="0" applyFont="0" applyFill="0" applyBorder="0">
      <alignment vertical="center"/>
    </xf>
    <xf numFmtId="166" fontId="1" fillId="0" borderId="0" applyFont="0" applyFill="0" applyBorder="0">
      <alignment vertical="center"/>
    </xf>
    <xf numFmtId="167" fontId="1" fillId="0" borderId="0" applyFont="0" applyFill="0" applyBorder="0">
      <alignment vertical="center"/>
    </xf>
    <xf numFmtId="168" fontId="1" fillId="0" borderId="0" applyFont="0" applyFill="0" applyBorder="0">
      <alignment vertical="center"/>
    </xf>
    <xf numFmtId="169" fontId="1" fillId="0" borderId="0" applyFont="0" applyFill="0" applyBorder="0">
      <alignment vertical="center"/>
    </xf>
    <xf numFmtId="170" fontId="1" fillId="0" borderId="0" applyFont="0" applyFill="0" applyBorder="0">
      <alignment vertical="center"/>
    </xf>
    <xf numFmtId="171" fontId="1" fillId="0" borderId="0" applyFont="0" applyFill="0" applyBorder="0">
      <alignment vertical="center"/>
    </xf>
    <xf numFmtId="172" fontId="1" fillId="0" borderId="0" applyFont="0" applyFill="0" applyBorder="0">
      <alignment vertical="center"/>
    </xf>
    <xf numFmtId="182" fontId="1" fillId="0" borderId="0" applyFont="0" applyFill="0" applyBorder="0">
      <alignment vertical="center"/>
    </xf>
    <xf numFmtId="173" fontId="1" fillId="0" borderId="0" applyFont="0" applyFill="0" applyBorder="0">
      <alignment vertical="center"/>
    </xf>
    <xf numFmtId="177" fontId="1" fillId="0" borderId="0" applyFont="0" applyFill="0" applyBorder="0">
      <alignment vertical="center"/>
    </xf>
    <xf numFmtId="174" fontId="1" fillId="0" borderId="0" applyFont="0" applyFill="0" applyBorder="0">
      <alignment vertical="center"/>
    </xf>
    <xf numFmtId="178" fontId="1" fillId="0" borderId="0" applyFont="0" applyFill="0" applyBorder="0">
      <alignment vertical="center"/>
    </xf>
    <xf numFmtId="175" fontId="1" fillId="0" borderId="0" applyFont="0" applyFill="0" applyBorder="0">
      <alignment vertical="center"/>
    </xf>
    <xf numFmtId="179" fontId="1" fillId="0" borderId="0" applyFont="0" applyFill="0" applyBorder="0">
      <alignment vertical="center"/>
    </xf>
    <xf numFmtId="176" fontId="1" fillId="0" borderId="0" applyFont="0" applyFill="0" applyBorder="0">
      <alignment vertical="center"/>
    </xf>
    <xf numFmtId="180" fontId="1" fillId="0" borderId="0" applyFont="0" applyFill="0" applyBorder="0">
      <alignment vertical="center"/>
    </xf>
    <xf numFmtId="183" fontId="1" fillId="0" borderId="0" applyFont="0" applyFill="0" applyBorder="0">
      <alignment vertical="center"/>
    </xf>
    <xf numFmtId="184" fontId="1" fillId="0" borderId="0" applyFont="0" applyFill="0" applyBorder="0">
      <alignment vertical="center"/>
    </xf>
    <xf numFmtId="185" fontId="1" fillId="0" borderId="0" applyFont="0" applyFill="0" applyBorder="0">
      <alignment vertical="center"/>
    </xf>
    <xf numFmtId="186" fontId="1" fillId="0" borderId="0" applyFont="0" applyFill="0" applyBorder="0">
      <alignment vertical="center"/>
    </xf>
    <xf numFmtId="187" fontId="1" fillId="0" borderId="0" applyFont="0" applyFill="0" applyBorder="0">
      <alignment vertical="center"/>
    </xf>
    <xf numFmtId="188" fontId="1" fillId="0" borderId="0" applyFont="0" applyFill="0" applyBorder="0">
      <alignment vertical="center"/>
    </xf>
    <xf numFmtId="189" fontId="1" fillId="0" borderId="0" applyFont="0" applyFill="0" applyBorder="0">
      <alignment vertical="center"/>
    </xf>
    <xf numFmtId="190" fontId="1" fillId="0" borderId="0" applyFont="0" applyFill="0" applyBorder="0">
      <alignment vertical="center"/>
    </xf>
  </cellStyleXfs>
  <cellXfs count="22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0" fillId="10" borderId="0" xfId="0" applyFill="1" applyAlignment="1">
      <alignment vertical="center"/>
    </xf>
    <xf numFmtId="0" fontId="0" fillId="11" borderId="0" xfId="0" applyFill="1" applyAlignment="1">
      <alignment vertical="center"/>
    </xf>
    <xf numFmtId="0" fontId="0" fillId="12" borderId="0" xfId="0" applyFill="1" applyAlignment="1">
      <alignment vertical="center"/>
    </xf>
    <xf numFmtId="0" fontId="0" fillId="13" borderId="0" xfId="0" applyFill="1" applyAlignment="1">
      <alignment vertical="center"/>
    </xf>
    <xf numFmtId="0" fontId="0" fillId="14" borderId="0" xfId="0" applyFill="1" applyAlignment="1">
      <alignment vertical="center"/>
    </xf>
    <xf numFmtId="0" fontId="0" fillId="15" borderId="0" xfId="0" applyFill="1" applyAlignment="1">
      <alignment vertical="center"/>
    </xf>
    <xf numFmtId="0" fontId="0" fillId="16" borderId="0" xfId="0" applyFill="1" applyAlignment="1">
      <alignment vertical="center"/>
    </xf>
    <xf numFmtId="0" fontId="0" fillId="17" borderId="0" xfId="0" applyFill="1" applyAlignment="1">
      <alignment vertical="center"/>
    </xf>
    <xf numFmtId="0" fontId="0" fillId="18" borderId="0" xfId="0" applyFill="1" applyAlignment="1">
      <alignment vertical="center"/>
    </xf>
    <xf numFmtId="0" fontId="0" fillId="19" borderId="0" xfId="0" applyFill="1" applyAlignment="1">
      <alignment vertical="center"/>
    </xf>
    <xf numFmtId="0" fontId="0" fillId="20" borderId="0" xfId="0" applyFill="1" applyAlignment="1">
      <alignment vertical="center"/>
    </xf>
    <xf numFmtId="0" fontId="0" fillId="21" borderId="0" xfId="0" applyFill="1" applyAlignment="1">
      <alignment vertical="center"/>
    </xf>
    <xf numFmtId="0" fontId="0" fillId="22" borderId="0" xfId="0" applyFill="1" applyAlignment="1">
      <alignment vertical="center"/>
    </xf>
    <xf numFmtId="0" fontId="0" fillId="23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0" fillId="25" borderId="0" xfId="0" applyFill="1" applyAlignment="1">
      <alignment vertical="center"/>
    </xf>
    <xf numFmtId="0" fontId="0" fillId="26" borderId="0" xfId="0" applyFill="1" applyAlignment="1">
      <alignment vertical="center"/>
    </xf>
    <xf numFmtId="0" fontId="0" fillId="27" borderId="0" xfId="0" applyFill="1" applyAlignment="1">
      <alignment vertical="center"/>
    </xf>
    <xf numFmtId="0" fontId="0" fillId="28" borderId="0" xfId="0" applyFill="1" applyAlignment="1">
      <alignment vertical="center"/>
    </xf>
    <xf numFmtId="0" fontId="0" fillId="29" borderId="0" xfId="0" applyFill="1" applyAlignment="1">
      <alignment vertical="center"/>
    </xf>
    <xf numFmtId="0" fontId="0" fillId="30" borderId="0" xfId="0" applyFill="1" applyAlignment="1">
      <alignment vertical="center"/>
    </xf>
    <xf numFmtId="0" fontId="0" fillId="31" borderId="0" xfId="0" applyFill="1" applyAlignment="1">
      <alignment vertical="center"/>
    </xf>
    <xf numFmtId="0" fontId="0" fillId="32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0" fillId="37" borderId="0" xfId="0" applyFill="1" applyAlignment="1">
      <alignment vertical="center"/>
    </xf>
    <xf numFmtId="0" fontId="0" fillId="38" borderId="0" xfId="0" applyFill="1" applyAlignment="1">
      <alignment vertical="center"/>
    </xf>
    <xf numFmtId="0" fontId="0" fillId="39" borderId="0" xfId="0" applyFill="1" applyAlignment="1">
      <alignment vertical="center"/>
    </xf>
    <xf numFmtId="0" fontId="0" fillId="40" borderId="0" xfId="0" applyFill="1" applyAlignment="1">
      <alignment vertical="center"/>
    </xf>
    <xf numFmtId="0" fontId="0" fillId="41" borderId="0" xfId="0" applyFill="1" applyAlignment="1">
      <alignment vertical="center"/>
    </xf>
    <xf numFmtId="0" fontId="0" fillId="42" borderId="0" xfId="0" applyFill="1" applyAlignment="1">
      <alignment vertical="center"/>
    </xf>
    <xf numFmtId="0" fontId="0" fillId="43" borderId="0" xfId="0" applyFill="1" applyAlignment="1">
      <alignment vertical="center"/>
    </xf>
    <xf numFmtId="0" fontId="0" fillId="44" borderId="0" xfId="0" applyFill="1" applyAlignment="1">
      <alignment vertical="center"/>
    </xf>
    <xf numFmtId="0" fontId="0" fillId="45" borderId="0" xfId="0" applyFill="1" applyAlignment="1">
      <alignment vertical="center"/>
    </xf>
    <xf numFmtId="0" fontId="0" fillId="46" borderId="0" xfId="0" applyFill="1" applyAlignment="1">
      <alignment vertical="center"/>
    </xf>
    <xf numFmtId="0" fontId="0" fillId="47" borderId="0" xfId="0" applyFill="1" applyAlignment="1">
      <alignment vertical="center"/>
    </xf>
    <xf numFmtId="0" fontId="0" fillId="48" borderId="0" xfId="0" applyFill="1" applyAlignment="1">
      <alignment vertical="center"/>
    </xf>
    <xf numFmtId="0" fontId="0" fillId="49" borderId="0" xfId="0" applyFill="1" applyAlignment="1">
      <alignment vertical="center"/>
    </xf>
    <xf numFmtId="0" fontId="0" fillId="50" borderId="0" xfId="0" applyFill="1" applyAlignment="1">
      <alignment vertical="center"/>
    </xf>
    <xf numFmtId="0" fontId="0" fillId="51" borderId="0" xfId="0" applyFill="1" applyAlignment="1">
      <alignment vertical="center"/>
    </xf>
    <xf numFmtId="0" fontId="0" fillId="52" borderId="0" xfId="0" applyFill="1" applyAlignment="1">
      <alignment vertical="center"/>
    </xf>
    <xf numFmtId="0" fontId="0" fillId="53" borderId="0" xfId="0" applyFill="1" applyAlignment="1">
      <alignment vertical="center"/>
    </xf>
    <xf numFmtId="0" fontId="0" fillId="54" borderId="0" xfId="0" applyFill="1" applyAlignment="1">
      <alignment vertical="center"/>
    </xf>
    <xf numFmtId="0" fontId="0" fillId="55" borderId="0" xfId="0" applyFill="1" applyAlignment="1">
      <alignment vertical="center"/>
    </xf>
    <xf numFmtId="0" fontId="0" fillId="56" borderId="0" xfId="0" applyFill="1" applyAlignment="1">
      <alignment vertical="center"/>
    </xf>
    <xf numFmtId="0" fontId="0" fillId="57" borderId="0" xfId="0" applyFill="1" applyAlignment="1">
      <alignment vertical="center"/>
    </xf>
    <xf numFmtId="0" fontId="2" fillId="20" borderId="0" xfId="0" applyFont="1" applyFill="1" applyAlignment="1">
      <alignment horizontal="center" vertical="center"/>
    </xf>
    <xf numFmtId="167" fontId="1" fillId="0" borderId="0" xfId="4">
      <alignment vertical="center"/>
    </xf>
    <xf numFmtId="165" fontId="1" fillId="0" borderId="0" xfId="2">
      <alignment vertical="center"/>
    </xf>
    <xf numFmtId="169" fontId="1" fillId="0" borderId="0" xfId="6">
      <alignment vertical="center"/>
    </xf>
    <xf numFmtId="171" fontId="1" fillId="0" borderId="0" xfId="8">
      <alignment vertical="center"/>
    </xf>
    <xf numFmtId="166" fontId="1" fillId="0" borderId="0" xfId="3">
      <alignment vertical="center"/>
    </xf>
    <xf numFmtId="168" fontId="1" fillId="0" borderId="0" xfId="5">
      <alignment vertical="center"/>
    </xf>
    <xf numFmtId="170" fontId="1" fillId="0" borderId="0" xfId="7">
      <alignment vertical="center"/>
    </xf>
    <xf numFmtId="172" fontId="1" fillId="0" borderId="0" xfId="9">
      <alignment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0" borderId="0" xfId="0" applyFill="1">
      <alignment vertical="center"/>
    </xf>
    <xf numFmtId="171" fontId="0" fillId="20" borderId="0" xfId="0" applyNumberFormat="1" applyFill="1" applyAlignment="1">
      <alignment vertical="center"/>
    </xf>
    <xf numFmtId="0" fontId="0" fillId="20" borderId="0" xfId="0" applyFill="1" applyAlignment="1">
      <alignment horizontal="center" vertical="center"/>
    </xf>
    <xf numFmtId="181" fontId="1" fillId="0" borderId="0" xfId="1">
      <alignment vertical="center"/>
    </xf>
    <xf numFmtId="0" fontId="0" fillId="17" borderId="0" xfId="0" applyFill="1">
      <alignment vertical="center"/>
    </xf>
    <xf numFmtId="0" fontId="13" fillId="20" borderId="0" xfId="0" applyFont="1" applyFill="1" applyAlignment="1">
      <alignment horizontal="center" vertical="center"/>
    </xf>
    <xf numFmtId="171" fontId="1" fillId="20" borderId="0" xfId="8" applyFill="1">
      <alignment vertical="center"/>
    </xf>
    <xf numFmtId="0" fontId="14" fillId="20" borderId="0" xfId="0" applyFont="1" applyFill="1" applyAlignment="1">
      <alignment horizontal="center" vertical="center"/>
    </xf>
    <xf numFmtId="172" fontId="1" fillId="20" borderId="0" xfId="9" applyFill="1">
      <alignment vertical="center"/>
    </xf>
    <xf numFmtId="172" fontId="0" fillId="20" borderId="0" xfId="0" applyNumberFormat="1" applyFill="1" applyAlignment="1">
      <alignment vertical="center"/>
    </xf>
    <xf numFmtId="0" fontId="10" fillId="17" borderId="0" xfId="0" applyFont="1" applyFill="1" applyAlignment="1">
      <alignment horizontal="center" vertical="center"/>
    </xf>
    <xf numFmtId="164" fontId="15" fillId="17" borderId="0" xfId="0" applyNumberFormat="1" applyFont="1" applyFill="1" applyAlignment="1">
      <alignment horizontal="center" vertical="center"/>
    </xf>
    <xf numFmtId="182" fontId="1" fillId="0" borderId="0" xfId="10">
      <alignment vertical="center"/>
    </xf>
    <xf numFmtId="0" fontId="11" fillId="0" borderId="0" xfId="0" applyFont="1" applyFill="1" applyAlignment="1">
      <alignment vertical="center"/>
    </xf>
    <xf numFmtId="0" fontId="11" fillId="6" borderId="0" xfId="0" applyFont="1" applyFill="1" applyAlignment="1">
      <alignment vertical="center"/>
    </xf>
    <xf numFmtId="0" fontId="11" fillId="6" borderId="0" xfId="0" applyFont="1" applyFill="1">
      <alignment vertical="center"/>
    </xf>
    <xf numFmtId="0" fontId="0" fillId="5" borderId="6" xfId="0" applyFill="1" applyBorder="1" applyAlignment="1">
      <alignment vertical="center"/>
    </xf>
    <xf numFmtId="0" fontId="9" fillId="6" borderId="0" xfId="0" applyFont="1" applyFill="1" applyAlignment="1">
      <alignment vertical="center"/>
    </xf>
    <xf numFmtId="0" fontId="0" fillId="20" borderId="0" xfId="0" applyNumberFormat="1" applyFill="1" applyAlignment="1">
      <alignment horizontal="center" vertical="center"/>
    </xf>
    <xf numFmtId="0" fontId="0" fillId="20" borderId="0" xfId="0" applyFill="1" applyBorder="1" applyAlignment="1">
      <alignment vertical="center"/>
    </xf>
    <xf numFmtId="165" fontId="0" fillId="20" borderId="0" xfId="0" applyNumberFormat="1" applyFill="1" applyBorder="1" applyAlignment="1">
      <alignment vertical="center"/>
    </xf>
    <xf numFmtId="167" fontId="0" fillId="20" borderId="0" xfId="0" applyNumberFormat="1" applyFill="1" applyBorder="1" applyAlignment="1">
      <alignment vertical="center"/>
    </xf>
    <xf numFmtId="169" fontId="0" fillId="20" borderId="0" xfId="0" applyNumberFormat="1" applyFill="1" applyBorder="1" applyAlignment="1">
      <alignment vertical="center"/>
    </xf>
    <xf numFmtId="171" fontId="0" fillId="20" borderId="0" xfId="0" applyNumberFormat="1" applyFill="1" applyBorder="1" applyAlignment="1">
      <alignment vertical="center"/>
    </xf>
    <xf numFmtId="0" fontId="7" fillId="17" borderId="0" xfId="0" applyFont="1" applyFill="1" applyAlignment="1">
      <alignment vertical="center"/>
    </xf>
    <xf numFmtId="0" fontId="17" fillId="17" borderId="0" xfId="0" applyFont="1" applyFill="1" applyAlignment="1">
      <alignment horizontal="center" vertical="center"/>
    </xf>
    <xf numFmtId="164" fontId="18" fillId="17" borderId="0" xfId="8" applyNumberFormat="1" applyFont="1" applyFill="1" applyAlignment="1">
      <alignment horizontal="center" vertical="center"/>
    </xf>
    <xf numFmtId="0" fontId="17" fillId="17" borderId="0" xfId="0" applyNumberFormat="1" applyFont="1" applyFill="1" applyAlignment="1">
      <alignment horizontal="center" vertical="center"/>
    </xf>
    <xf numFmtId="164" fontId="12" fillId="17" borderId="0" xfId="0" applyNumberFormat="1" applyFont="1" applyFill="1" applyAlignment="1">
      <alignment horizontal="center" vertical="center"/>
    </xf>
    <xf numFmtId="172" fontId="0" fillId="17" borderId="0" xfId="0" applyNumberFormat="1" applyFill="1" applyAlignment="1">
      <alignment vertical="center"/>
    </xf>
    <xf numFmtId="0" fontId="0" fillId="17" borderId="0" xfId="0" applyFill="1" applyBorder="1" applyAlignment="1">
      <alignment vertical="center"/>
    </xf>
    <xf numFmtId="0" fontId="7" fillId="19" borderId="0" xfId="0" applyFont="1" applyFill="1" applyAlignment="1">
      <alignment vertical="center"/>
    </xf>
    <xf numFmtId="0" fontId="17" fillId="19" borderId="0" xfId="0" applyFont="1" applyFill="1" applyAlignment="1">
      <alignment horizontal="center" vertical="center"/>
    </xf>
    <xf numFmtId="164" fontId="18" fillId="19" borderId="0" xfId="8" applyNumberFormat="1" applyFont="1" applyFill="1" applyAlignment="1">
      <alignment horizontal="center" vertical="center"/>
    </xf>
    <xf numFmtId="0" fontId="17" fillId="19" borderId="0" xfId="0" applyNumberFormat="1" applyFont="1" applyFill="1" applyAlignment="1">
      <alignment horizontal="center" vertical="center"/>
    </xf>
    <xf numFmtId="0" fontId="0" fillId="20" borderId="7" xfId="0" applyFill="1" applyBorder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11" fillId="28" borderId="0" xfId="0" applyFont="1" applyFill="1" applyAlignment="1">
      <alignment vertical="center"/>
    </xf>
    <xf numFmtId="0" fontId="9" fillId="28" borderId="0" xfId="0" applyFont="1" applyFill="1" applyAlignment="1">
      <alignment vertical="center"/>
    </xf>
    <xf numFmtId="49" fontId="0" fillId="0" borderId="0" xfId="0" applyNumberFormat="1">
      <alignment vertical="center"/>
    </xf>
    <xf numFmtId="183" fontId="1" fillId="0" borderId="0" xfId="19">
      <alignment vertical="center"/>
    </xf>
    <xf numFmtId="184" fontId="1" fillId="0" borderId="0" xfId="20">
      <alignment vertical="center"/>
    </xf>
    <xf numFmtId="185" fontId="1" fillId="0" borderId="0" xfId="21">
      <alignment vertical="center"/>
    </xf>
    <xf numFmtId="186" fontId="1" fillId="0" borderId="0" xfId="22">
      <alignment vertical="center"/>
    </xf>
    <xf numFmtId="187" fontId="1" fillId="0" borderId="0" xfId="23">
      <alignment vertical="center"/>
    </xf>
    <xf numFmtId="188" fontId="1" fillId="0" borderId="0" xfId="24">
      <alignment vertical="center"/>
    </xf>
    <xf numFmtId="189" fontId="1" fillId="0" borderId="0" xfId="25">
      <alignment vertical="center"/>
    </xf>
    <xf numFmtId="190" fontId="1" fillId="0" borderId="0" xfId="26">
      <alignment vertical="center"/>
    </xf>
    <xf numFmtId="0" fontId="10" fillId="36" borderId="0" xfId="0" applyFont="1" applyFill="1" applyAlignment="1">
      <alignment vertical="center"/>
    </xf>
    <xf numFmtId="191" fontId="0" fillId="0" borderId="0" xfId="0" applyNumberFormat="1" applyAlignment="1">
      <alignment vertical="center"/>
    </xf>
    <xf numFmtId="192" fontId="0" fillId="0" borderId="0" xfId="0" applyNumberFormat="1" applyAlignment="1">
      <alignment vertical="center"/>
    </xf>
    <xf numFmtId="193" fontId="0" fillId="0" borderId="0" xfId="0" applyNumberFormat="1" applyAlignment="1">
      <alignment vertical="center"/>
    </xf>
    <xf numFmtId="0" fontId="7" fillId="20" borderId="8" xfId="0" applyNumberFormat="1" applyFont="1" applyFill="1" applyBorder="1" applyAlignment="1">
      <alignment vertical="center"/>
    </xf>
    <xf numFmtId="0" fontId="0" fillId="20" borderId="0" xfId="0" applyNumberFormat="1" applyFill="1" applyAlignment="1">
      <alignment vertical="center"/>
    </xf>
    <xf numFmtId="194" fontId="0" fillId="0" borderId="0" xfId="0" applyNumberFormat="1" applyAlignment="1">
      <alignment vertical="center"/>
    </xf>
    <xf numFmtId="0" fontId="7" fillId="20" borderId="0" xfId="0" applyNumberFormat="1" applyFont="1" applyFill="1" applyBorder="1" applyAlignment="1">
      <alignment vertical="center"/>
    </xf>
    <xf numFmtId="195" fontId="0" fillId="0" borderId="0" xfId="0" applyNumberFormat="1" applyAlignment="1">
      <alignment vertical="center"/>
    </xf>
    <xf numFmtId="196" fontId="0" fillId="0" borderId="0" xfId="0" applyNumberFormat="1" applyAlignment="1">
      <alignment vertical="center"/>
    </xf>
    <xf numFmtId="197" fontId="0" fillId="0" borderId="0" xfId="0" applyNumberFormat="1" applyAlignment="1">
      <alignment vertical="center"/>
    </xf>
    <xf numFmtId="198" fontId="0" fillId="0" borderId="0" xfId="0" applyNumberFormat="1" applyAlignment="1">
      <alignment vertical="center"/>
    </xf>
    <xf numFmtId="199" fontId="0" fillId="0" borderId="0" xfId="0" applyNumberFormat="1" applyAlignment="1">
      <alignment vertical="center"/>
    </xf>
    <xf numFmtId="0" fontId="7" fillId="20" borderId="0" xfId="0" applyNumberFormat="1" applyFont="1" applyFill="1" applyAlignment="1">
      <alignment vertical="center"/>
    </xf>
    <xf numFmtId="0" fontId="0" fillId="20" borderId="0" xfId="0" applyFill="1" applyAlignment="1">
      <alignment horizontal="right" vertical="center"/>
    </xf>
    <xf numFmtId="191" fontId="0" fillId="20" borderId="0" xfId="0" applyNumberFormat="1" applyFill="1" applyAlignment="1">
      <alignment vertical="center"/>
    </xf>
    <xf numFmtId="192" fontId="0" fillId="20" borderId="0" xfId="0" applyNumberFormat="1" applyFill="1" applyAlignment="1">
      <alignment vertical="center"/>
    </xf>
    <xf numFmtId="193" fontId="0" fillId="20" borderId="0" xfId="0" applyNumberFormat="1" applyFill="1" applyAlignment="1">
      <alignment vertical="center"/>
    </xf>
    <xf numFmtId="194" fontId="0" fillId="20" borderId="0" xfId="0" applyNumberFormat="1" applyFill="1" applyAlignment="1">
      <alignment vertical="center"/>
    </xf>
    <xf numFmtId="195" fontId="0" fillId="20" borderId="0" xfId="0" applyNumberFormat="1" applyFill="1" applyAlignment="1">
      <alignment vertical="center"/>
    </xf>
    <xf numFmtId="196" fontId="0" fillId="20" borderId="0" xfId="0" applyNumberFormat="1" applyFill="1" applyAlignment="1">
      <alignment vertical="center"/>
    </xf>
    <xf numFmtId="197" fontId="0" fillId="20" borderId="0" xfId="0" applyNumberFormat="1" applyFill="1" applyAlignment="1">
      <alignment vertical="center"/>
    </xf>
    <xf numFmtId="198" fontId="0" fillId="20" borderId="0" xfId="0" applyNumberFormat="1" applyFill="1" applyAlignment="1">
      <alignment vertical="center"/>
    </xf>
    <xf numFmtId="199" fontId="0" fillId="20" borderId="0" xfId="0" applyNumberFormat="1" applyFill="1" applyAlignment="1">
      <alignment vertical="center"/>
    </xf>
    <xf numFmtId="201" fontId="0" fillId="20" borderId="0" xfId="0" applyNumberFormat="1" applyFill="1" applyAlignment="1">
      <alignment vertical="center"/>
    </xf>
    <xf numFmtId="200" fontId="0" fillId="20" borderId="0" xfId="0" applyNumberFormat="1" applyFill="1" applyAlignment="1">
      <alignment vertical="center"/>
    </xf>
    <xf numFmtId="0" fontId="23" fillId="20" borderId="0" xfId="0" applyNumberFormat="1" applyFont="1" applyFill="1" applyBorder="1" applyAlignment="1">
      <alignment horizontal="right" vertical="center"/>
    </xf>
    <xf numFmtId="202" fontId="0" fillId="0" borderId="0" xfId="0" applyNumberFormat="1" applyAlignment="1">
      <alignment vertical="center"/>
    </xf>
    <xf numFmtId="203" fontId="0" fillId="0" borderId="0" xfId="0" applyNumberFormat="1" applyAlignment="1">
      <alignment vertical="center"/>
    </xf>
    <xf numFmtId="0" fontId="11" fillId="20" borderId="0" xfId="0" applyFont="1" applyFill="1" applyAlignment="1">
      <alignment vertical="center"/>
    </xf>
    <xf numFmtId="0" fontId="22" fillId="42" borderId="9" xfId="0" applyFont="1" applyFill="1" applyBorder="1" applyAlignment="1">
      <alignment horizontal="right" vertical="center"/>
    </xf>
    <xf numFmtId="0" fontId="7" fillId="46" borderId="8" xfId="0" applyNumberFormat="1" applyFont="1" applyFill="1" applyBorder="1" applyAlignment="1">
      <alignment vertical="center"/>
    </xf>
    <xf numFmtId="173" fontId="1" fillId="0" borderId="0" xfId="11">
      <alignment vertical="center"/>
    </xf>
    <xf numFmtId="174" fontId="1" fillId="0" borderId="0" xfId="13">
      <alignment vertical="center"/>
    </xf>
    <xf numFmtId="175" fontId="1" fillId="0" borderId="0" xfId="15">
      <alignment vertical="center"/>
    </xf>
    <xf numFmtId="176" fontId="1" fillId="0" borderId="0" xfId="17">
      <alignment vertical="center"/>
    </xf>
    <xf numFmtId="177" fontId="1" fillId="0" borderId="0" xfId="12">
      <alignment vertical="center"/>
    </xf>
    <xf numFmtId="178" fontId="1" fillId="0" borderId="0" xfId="14">
      <alignment vertical="center"/>
    </xf>
    <xf numFmtId="179" fontId="1" fillId="0" borderId="0" xfId="16">
      <alignment vertical="center"/>
    </xf>
    <xf numFmtId="180" fontId="1" fillId="0" borderId="0" xfId="18">
      <alignment vertical="center"/>
    </xf>
    <xf numFmtId="0" fontId="0" fillId="0" borderId="0" xfId="0" applyAlignment="1">
      <alignment horizontal="center"/>
    </xf>
    <xf numFmtId="204" fontId="0" fillId="0" borderId="0" xfId="0" applyNumberFormat="1" applyAlignment="1">
      <alignment horizontal="right"/>
    </xf>
    <xf numFmtId="0" fontId="2" fillId="0" borderId="0" xfId="0" applyFont="1" applyAlignment="1">
      <alignment vertical="center"/>
    </xf>
    <xf numFmtId="204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right"/>
    </xf>
    <xf numFmtId="204" fontId="25" fillId="0" borderId="0" xfId="0" applyNumberFormat="1" applyFont="1" applyAlignment="1">
      <alignment vertical="center"/>
    </xf>
    <xf numFmtId="204" fontId="25" fillId="0" borderId="0" xfId="0" applyNumberFormat="1" applyFont="1" applyAlignment="1">
      <alignment horizontal="right" vertical="center"/>
    </xf>
    <xf numFmtId="0" fontId="2" fillId="3" borderId="14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5" fillId="0" borderId="4" xfId="0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26" fillId="0" borderId="0" xfId="0" applyFont="1" applyAlignment="1">
      <alignment vertical="center"/>
    </xf>
    <xf numFmtId="1" fontId="26" fillId="0" borderId="0" xfId="0" applyNumberFormat="1" applyFont="1" applyAlignment="1">
      <alignment vertical="top"/>
    </xf>
    <xf numFmtId="0" fontId="4" fillId="0" borderId="5" xfId="0" applyFont="1" applyBorder="1" applyAlignment="1">
      <alignment horizontal="center" vertical="center"/>
    </xf>
    <xf numFmtId="0" fontId="27" fillId="20" borderId="0" xfId="0" applyFont="1" applyFill="1" applyAlignment="1">
      <alignment horizontal="left" vertical="center"/>
    </xf>
    <xf numFmtId="0" fontId="0" fillId="42" borderId="0" xfId="0" applyFill="1" applyAlignment="1">
      <alignment horizontal="center" vertical="center"/>
    </xf>
    <xf numFmtId="0" fontId="13" fillId="37" borderId="0" xfId="0" applyFont="1" applyFill="1" applyAlignment="1">
      <alignment horizontal="center" vertical="center"/>
    </xf>
    <xf numFmtId="0" fontId="5" fillId="28" borderId="0" xfId="0" applyFont="1" applyFill="1" applyAlignment="1">
      <alignment horizontal="center" vertical="center" wrapText="1"/>
    </xf>
    <xf numFmtId="0" fontId="14" fillId="23" borderId="10" xfId="0" applyFont="1" applyFill="1" applyBorder="1" applyAlignment="1">
      <alignment horizontal="center" vertical="center"/>
    </xf>
    <xf numFmtId="0" fontId="13" fillId="23" borderId="10" xfId="0" applyFont="1" applyFill="1" applyBorder="1" applyAlignment="1">
      <alignment horizontal="center" vertical="center"/>
    </xf>
    <xf numFmtId="0" fontId="9" fillId="30" borderId="0" xfId="0" applyFont="1" applyFill="1" applyAlignment="1">
      <alignment horizontal="center" vertical="center" wrapText="1"/>
    </xf>
    <xf numFmtId="0" fontId="9" fillId="30" borderId="0" xfId="0" applyFont="1" applyFill="1" applyAlignment="1">
      <alignment horizontal="center" vertical="center"/>
    </xf>
    <xf numFmtId="0" fontId="5" fillId="28" borderId="0" xfId="0" applyFont="1" applyFill="1" applyAlignment="1">
      <alignment horizontal="left" vertical="center" wrapText="1"/>
    </xf>
    <xf numFmtId="0" fontId="11" fillId="28" borderId="0" xfId="0" applyFont="1" applyFill="1" applyAlignment="1">
      <alignment horizontal="center" vertical="center" wrapText="1"/>
    </xf>
    <xf numFmtId="0" fontId="19" fillId="28" borderId="0" xfId="0" applyFont="1" applyFill="1" applyAlignment="1">
      <alignment horizontal="left" vertical="center" wrapText="1"/>
    </xf>
    <xf numFmtId="0" fontId="24" fillId="8" borderId="11" xfId="0" applyNumberFormat="1" applyFont="1" applyFill="1" applyBorder="1" applyAlignment="1">
      <alignment horizontal="center" vertical="center" wrapText="1"/>
    </xf>
    <xf numFmtId="0" fontId="24" fillId="8" borderId="12" xfId="0" applyNumberFormat="1" applyFont="1" applyFill="1" applyBorder="1" applyAlignment="1">
      <alignment horizontal="center" vertical="center" wrapText="1"/>
    </xf>
    <xf numFmtId="0" fontId="24" fillId="8" borderId="13" xfId="0" applyNumberFormat="1" applyFont="1" applyFill="1" applyBorder="1" applyAlignment="1">
      <alignment horizontal="center" vertical="center" wrapText="1"/>
    </xf>
    <xf numFmtId="0" fontId="24" fillId="42" borderId="0" xfId="0" applyNumberFormat="1" applyFont="1" applyFill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horizontal="center" vertical="center"/>
    </xf>
    <xf numFmtId="0" fontId="24" fillId="46" borderId="0" xfId="0" applyNumberFormat="1" applyFont="1" applyFill="1" applyAlignment="1">
      <alignment horizontal="center" vertical="center" wrapText="1"/>
    </xf>
    <xf numFmtId="0" fontId="22" fillId="42" borderId="0" xfId="0" applyFont="1" applyFill="1" applyAlignment="1">
      <alignment horizontal="right" vertical="center"/>
    </xf>
    <xf numFmtId="0" fontId="9" fillId="6" borderId="0" xfId="0" applyNumberFormat="1" applyFont="1" applyFill="1" applyAlignment="1">
      <alignment horizontal="center" vertical="center"/>
    </xf>
    <xf numFmtId="0" fontId="9" fillId="6" borderId="0" xfId="0" applyNumberFormat="1" applyFont="1" applyFill="1" applyAlignment="1">
      <alignment horizontal="center" vertical="center" wrapText="1"/>
    </xf>
    <xf numFmtId="0" fontId="1" fillId="0" borderId="4" xfId="0" applyFont="1" applyBorder="1">
      <alignment vertical="center"/>
    </xf>
    <xf numFmtId="0" fontId="1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27">
    <cellStyle name="00_+blau" xfId="1"/>
    <cellStyle name="01_+blau" xfId="2"/>
    <cellStyle name="02_+rot" xfId="3"/>
    <cellStyle name="03_+blau" xfId="4"/>
    <cellStyle name="04_+rot" xfId="5"/>
    <cellStyle name="05_+blau" xfId="6"/>
    <cellStyle name="06_+rot" xfId="7"/>
    <cellStyle name="07_+blau" xfId="8"/>
    <cellStyle name="08_+blau" xfId="9"/>
    <cellStyle name="P0%_+blau" xfId="10"/>
    <cellStyle name="P1%_+blau" xfId="11"/>
    <cellStyle name="P2%_+rot" xfId="12"/>
    <cellStyle name="P3%_+blau" xfId="13"/>
    <cellStyle name="P4%_+rot" xfId="14"/>
    <cellStyle name="P5%_+blau" xfId="15"/>
    <cellStyle name="P6%_+rot" xfId="16"/>
    <cellStyle name="P7%_+blau" xfId="17"/>
    <cellStyle name="P8%_+rot" xfId="18"/>
    <cellStyle name="Standard" xfId="0" builtinId="0"/>
    <cellStyle name="Ta01" xfId="19"/>
    <cellStyle name="Ta02" xfId="20"/>
    <cellStyle name="Ta03" xfId="21"/>
    <cellStyle name="Ta04" xfId="22"/>
    <cellStyle name="Tb01" xfId="23"/>
    <cellStyle name="Tb02" xfId="24"/>
    <cellStyle name="Tb03" xfId="25"/>
    <cellStyle name="Tb04" xfId="26"/>
  </cellStyles>
  <dxfs count="5">
    <dxf>
      <font>
        <condense val="0"/>
        <extend val="0"/>
        <color indexed="60"/>
      </font>
    </dxf>
    <dxf>
      <font>
        <condense val="0"/>
        <extend val="0"/>
        <color indexed="60"/>
      </font>
    </dxf>
    <dxf>
      <font>
        <condense val="0"/>
        <extend val="0"/>
        <color indexed="18"/>
      </font>
      <fill>
        <patternFill>
          <bgColor indexed="52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2E1FF"/>
      <rgbColor rgb="00B40000"/>
      <rgbColor rgb="0000C000"/>
      <rgbColor rgb="00C0C0C0"/>
      <rgbColor rgb="0000A800"/>
      <rgbColor rgb="00005C00"/>
      <rgbColor rgb="0064E123"/>
      <rgbColor rgb="00333333"/>
      <rgbColor rgb="00969696"/>
      <rgbColor rgb="00FFFF00"/>
      <rgbColor rgb="00808080"/>
      <rgbColor rgb="00FFFF64"/>
      <rgbColor rgb="00B2B2B2"/>
      <rgbColor rgb="00DCFFAF"/>
      <rgbColor rgb="00EAEAEA"/>
      <rgbColor rgb="00FFC3C3"/>
      <rgbColor rgb="00FFEBC1"/>
      <rgbColor rgb="00FFFFC3"/>
      <rgbColor rgb="00D7FFC3"/>
      <rgbColor rgb="00CDFFF0"/>
      <rgbColor rgb="00CDDCFF"/>
      <rgbColor rgb="00E8E8FF"/>
      <rgbColor rgb="00F0F0FD"/>
      <rgbColor rgb="00BE3C50"/>
      <rgbColor rgb="00BE7D3C"/>
      <rgbColor rgb="00BEB93C"/>
      <rgbColor rgb="003CBE64"/>
      <rgbColor rgb="003CBEB9"/>
      <rgbColor rgb="003C73BE"/>
      <rgbColor rgb="008CFFFF"/>
      <rgbColor rgb="00005AFF"/>
      <rgbColor rgb="0082F046"/>
      <rgbColor rgb="007891FF"/>
      <rgbColor rgb="005A5AFF"/>
      <rgbColor rgb="000033CC"/>
      <rgbColor rgb="00789BFF"/>
      <rgbColor rgb="00000069"/>
      <rgbColor rgb="0091B9FF"/>
      <rgbColor rgb="00000096"/>
      <rgbColor rgb="00FFDC28"/>
      <rgbColor rgb="00FFB428"/>
      <rgbColor rgb="00FF5A28"/>
      <rgbColor rgb="00007A00"/>
      <rgbColor rgb="00DC0000"/>
      <rgbColor rgb="005F5F5F"/>
      <rgbColor rgb="00DDDDDD"/>
      <rgbColor rgb="00FFFFC8"/>
      <rgbColor rgb="000000FF"/>
      <rgbColor rgb="00FF8C28"/>
      <rgbColor rgb="0000FF00"/>
      <rgbColor rgb="00FF0000"/>
      <rgbColor rgb="00FFFFFF"/>
      <rgbColor rgb="00BEFF96"/>
      <rgbColor rgb="00FF00FF"/>
      <rgbColor rgb="0000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freight rates</a:t>
            </a:r>
          </a:p>
        </c:rich>
      </c:tx>
      <c:layout>
        <c:manualLayout>
          <c:xMode val="edge"/>
          <c:yMode val="edge"/>
          <c:x val="0.45378188499695132"/>
          <c:y val="7.87881119439865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2606283323171"/>
          <c:y val="0.18787934386642952"/>
          <c:w val="0.8268914348833335"/>
          <c:h val="0.59394115157774496"/>
        </c:manualLayout>
      </c:layout>
      <c:lineChart>
        <c:grouping val="standard"/>
        <c:varyColors val="0"/>
        <c:ser>
          <c:idx val="0"/>
          <c:order val="0"/>
          <c:tx>
            <c:strRef>
              <c:f>'Basis 1'!$L$12</c:f>
              <c:strCache>
                <c:ptCount val="1"/>
                <c:pt idx="0">
                  <c:v>  2003  /  America</c:v>
                </c:pt>
              </c:strCache>
            </c:strRef>
          </c:tx>
          <c:spPr>
            <a:ln w="38100">
              <a:solidFill>
                <a:srgbClr val="007A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7A00"/>
                </a:solidFill>
                <a:prstDash val="solid"/>
              </a:ln>
            </c:spPr>
          </c:marker>
          <c:cat>
            <c:strRef>
              <c:f>'Basis 1'!$K$13:$K$24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'Basis 1'!$L$13:$L$24</c:f>
              <c:numCache>
                <c:formatCode>0.0</c:formatCode>
                <c:ptCount val="12"/>
                <c:pt idx="0">
                  <c:v>105.7</c:v>
                </c:pt>
                <c:pt idx="1">
                  <c:v>105</c:v>
                </c:pt>
                <c:pt idx="2">
                  <c:v>110.3</c:v>
                </c:pt>
                <c:pt idx="3">
                  <c:v>119.8</c:v>
                </c:pt>
                <c:pt idx="4">
                  <c:v>109.5</c:v>
                </c:pt>
                <c:pt idx="5">
                  <c:v>108.5</c:v>
                </c:pt>
                <c:pt idx="6">
                  <c:v>112.8</c:v>
                </c:pt>
                <c:pt idx="7">
                  <c:v>113.8</c:v>
                </c:pt>
                <c:pt idx="8">
                  <c:v>112.4</c:v>
                </c:pt>
                <c:pt idx="9">
                  <c:v>114.3</c:v>
                </c:pt>
                <c:pt idx="10">
                  <c:v>115.3</c:v>
                </c:pt>
                <c:pt idx="11">
                  <c:v>110.4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'Basis 1'!$M$12</c:f>
              <c:strCache>
                <c:ptCount val="1"/>
                <c:pt idx="0">
                  <c:v>  2003  /  Asia</c:v>
                </c:pt>
              </c:strCache>
            </c:strRef>
          </c:tx>
          <c:spPr>
            <a:ln w="38100">
              <a:solidFill>
                <a:srgbClr val="FF8C28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FF8C28"/>
                </a:solidFill>
                <a:prstDash val="solid"/>
              </a:ln>
            </c:spPr>
          </c:marker>
          <c:cat>
            <c:strRef>
              <c:f>'Basis 1'!$K$13:$K$24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'Basis 1'!$M$13:$M$24</c:f>
              <c:numCache>
                <c:formatCode>0.0</c:formatCode>
                <c:ptCount val="12"/>
                <c:pt idx="0">
                  <c:v>85</c:v>
                </c:pt>
                <c:pt idx="1">
                  <c:v>83.8</c:v>
                </c:pt>
                <c:pt idx="2">
                  <c:v>90.3</c:v>
                </c:pt>
                <c:pt idx="3">
                  <c:v>97.3</c:v>
                </c:pt>
                <c:pt idx="4">
                  <c:v>89.6</c:v>
                </c:pt>
                <c:pt idx="5">
                  <c:v>93.7</c:v>
                </c:pt>
                <c:pt idx="6">
                  <c:v>94.8</c:v>
                </c:pt>
                <c:pt idx="7">
                  <c:v>96.6</c:v>
                </c:pt>
                <c:pt idx="8">
                  <c:v>97.5</c:v>
                </c:pt>
                <c:pt idx="9">
                  <c:v>91.6</c:v>
                </c:pt>
                <c:pt idx="10">
                  <c:v>88.5</c:v>
                </c:pt>
                <c:pt idx="11">
                  <c:v>82.7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004384"/>
        <c:axId val="232003992"/>
      </c:lineChart>
      <c:catAx>
        <c:axId val="23200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2003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003992"/>
        <c:scaling>
          <c:orientation val="minMax"/>
          <c:max val="150"/>
          <c:min val="6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(1995=100)</a:t>
                </a:r>
              </a:p>
            </c:rich>
          </c:tx>
          <c:layout>
            <c:manualLayout>
              <c:xMode val="edge"/>
              <c:yMode val="edge"/>
              <c:x val="2.5210104722052852E-2"/>
              <c:y val="0.3666677517393221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20043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7142871210995939"/>
          <c:y val="0.92121484734507386"/>
          <c:w val="0.77310987814295407"/>
          <c:h val="6.36365519547583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DDDDDD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74263091602842"/>
          <c:y val="0.10038628963993432"/>
          <c:w val="0.86174401808123613"/>
          <c:h val="0.61776178239959578"/>
        </c:manualLayout>
      </c:layout>
      <c:lineChart>
        <c:grouping val="standard"/>
        <c:varyColors val="0"/>
        <c:ser>
          <c:idx val="0"/>
          <c:order val="0"/>
          <c:tx>
            <c:strRef>
              <c:f>'Basis 1'!$L$12</c:f>
              <c:strCache>
                <c:ptCount val="1"/>
                <c:pt idx="0">
                  <c:v>  2003  /  America</c:v>
                </c:pt>
              </c:strCache>
            </c:strRef>
          </c:tx>
          <c:spPr>
            <a:ln w="12700">
              <a:solidFill>
                <a:srgbClr val="BE3C5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3C50"/>
              </a:solidFill>
              <a:ln>
                <a:solidFill>
                  <a:srgbClr val="BE3C50"/>
                </a:solidFill>
                <a:prstDash val="solid"/>
              </a:ln>
            </c:spPr>
          </c:marker>
          <c:cat>
            <c:strRef>
              <c:f>'Basis 1'!$K$13:$K$24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'Basis 1'!$L$13:$L$24</c:f>
              <c:numCache>
                <c:formatCode>0.0</c:formatCode>
                <c:ptCount val="12"/>
                <c:pt idx="0">
                  <c:v>105.7</c:v>
                </c:pt>
                <c:pt idx="1">
                  <c:v>105</c:v>
                </c:pt>
                <c:pt idx="2">
                  <c:v>110.3</c:v>
                </c:pt>
                <c:pt idx="3">
                  <c:v>119.8</c:v>
                </c:pt>
                <c:pt idx="4">
                  <c:v>109.5</c:v>
                </c:pt>
                <c:pt idx="5">
                  <c:v>108.5</c:v>
                </c:pt>
                <c:pt idx="6">
                  <c:v>112.8</c:v>
                </c:pt>
                <c:pt idx="7">
                  <c:v>113.8</c:v>
                </c:pt>
                <c:pt idx="8">
                  <c:v>112.4</c:v>
                </c:pt>
                <c:pt idx="9">
                  <c:v>114.3</c:v>
                </c:pt>
                <c:pt idx="10">
                  <c:v>115.3</c:v>
                </c:pt>
                <c:pt idx="11">
                  <c:v>110.4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'Basis 1'!$M$12</c:f>
              <c:strCache>
                <c:ptCount val="1"/>
                <c:pt idx="0">
                  <c:v>  2003  /  Asia</c:v>
                </c:pt>
              </c:strCache>
            </c:strRef>
          </c:tx>
          <c:spPr>
            <a:ln w="12700">
              <a:solidFill>
                <a:srgbClr val="BE7D3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BE7D3C"/>
              </a:solidFill>
              <a:ln>
                <a:solidFill>
                  <a:srgbClr val="BE7D3C"/>
                </a:solidFill>
                <a:prstDash val="solid"/>
              </a:ln>
            </c:spPr>
          </c:marker>
          <c:cat>
            <c:strRef>
              <c:f>'Basis 1'!$K$13:$K$24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'Basis 1'!$M$13:$M$24</c:f>
              <c:numCache>
                <c:formatCode>0.0</c:formatCode>
                <c:ptCount val="12"/>
                <c:pt idx="0">
                  <c:v>85</c:v>
                </c:pt>
                <c:pt idx="1">
                  <c:v>83.8</c:v>
                </c:pt>
                <c:pt idx="2">
                  <c:v>90.3</c:v>
                </c:pt>
                <c:pt idx="3">
                  <c:v>97.3</c:v>
                </c:pt>
                <c:pt idx="4">
                  <c:v>89.6</c:v>
                </c:pt>
                <c:pt idx="5">
                  <c:v>93.7</c:v>
                </c:pt>
                <c:pt idx="6">
                  <c:v>94.8</c:v>
                </c:pt>
                <c:pt idx="7">
                  <c:v>96.6</c:v>
                </c:pt>
                <c:pt idx="8">
                  <c:v>97.5</c:v>
                </c:pt>
                <c:pt idx="9">
                  <c:v>91.6</c:v>
                </c:pt>
                <c:pt idx="10">
                  <c:v>88.5</c:v>
                </c:pt>
                <c:pt idx="11">
                  <c:v>82.7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005952"/>
        <c:axId val="232006344"/>
      </c:lineChart>
      <c:catAx>
        <c:axId val="23200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2006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006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2005952"/>
        <c:crosses val="autoZero"/>
        <c:crossBetween val="between"/>
      </c:valAx>
      <c:spPr>
        <a:solidFill>
          <a:srgbClr val="DCFFAF"/>
        </a:solidFill>
        <a:ln w="12700">
          <a:solidFill>
            <a:srgbClr val="EAEAEA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1439452088238501"/>
          <c:y val="0.88031053991942398"/>
          <c:w val="0.45644023814852286"/>
          <c:h val="9.26642673599393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</xdr:row>
          <xdr:rowOff>0</xdr:rowOff>
        </xdr:from>
        <xdr:to>
          <xdr:col>19</xdr:col>
          <xdr:colOff>495300</xdr:colOff>
          <xdr:row>5</xdr:row>
          <xdr:rowOff>38100</xdr:rowOff>
        </xdr:to>
        <xdr:sp macro="" textlink="">
          <xdr:nvSpPr>
            <xdr:cNvPr id="1029" name="ComboBox1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6</xdr:row>
          <xdr:rowOff>66675</xdr:rowOff>
        </xdr:from>
        <xdr:to>
          <xdr:col>19</xdr:col>
          <xdr:colOff>495300</xdr:colOff>
          <xdr:row>9</xdr:row>
          <xdr:rowOff>9525</xdr:rowOff>
        </xdr:to>
        <xdr:sp macro="" textlink="">
          <xdr:nvSpPr>
            <xdr:cNvPr id="1030" name="ComboBox2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</xdr:row>
          <xdr:rowOff>0</xdr:rowOff>
        </xdr:from>
        <xdr:to>
          <xdr:col>17</xdr:col>
          <xdr:colOff>495300</xdr:colOff>
          <xdr:row>5</xdr:row>
          <xdr:rowOff>38100</xdr:rowOff>
        </xdr:to>
        <xdr:sp macro="" textlink="">
          <xdr:nvSpPr>
            <xdr:cNvPr id="1031" name="ComboBox3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6</xdr:row>
          <xdr:rowOff>66675</xdr:rowOff>
        </xdr:from>
        <xdr:to>
          <xdr:col>17</xdr:col>
          <xdr:colOff>495300</xdr:colOff>
          <xdr:row>9</xdr:row>
          <xdr:rowOff>9525</xdr:rowOff>
        </xdr:to>
        <xdr:sp macro="" textlink="">
          <xdr:nvSpPr>
            <xdr:cNvPr id="1032" name="ComboBox4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152400</xdr:colOff>
      <xdr:row>11</xdr:row>
      <xdr:rowOff>19050</xdr:rowOff>
    </xdr:from>
    <xdr:to>
      <xdr:col>21</xdr:col>
      <xdr:colOff>161925</xdr:colOff>
      <xdr:row>30</xdr:row>
      <xdr:rowOff>85725</xdr:rowOff>
    </xdr:to>
    <xdr:graphicFrame macro="">
      <xdr:nvGraphicFramePr>
        <xdr:cNvPr id="1033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466725</xdr:colOff>
      <xdr:row>2</xdr:row>
      <xdr:rowOff>57150</xdr:rowOff>
    </xdr:from>
    <xdr:to>
      <xdr:col>20</xdr:col>
      <xdr:colOff>0</xdr:colOff>
      <xdr:row>5</xdr:row>
      <xdr:rowOff>76200</xdr:rowOff>
    </xdr:to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4181475" y="247650"/>
          <a:ext cx="2105025" cy="3048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7A00" mc:Ignorable="a14" a14:legacySpreadsheetColorIndex="5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D2E1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15</xdr:col>
      <xdr:colOff>466725</xdr:colOff>
      <xdr:row>6</xdr:row>
      <xdr:rowOff>28575</xdr:rowOff>
    </xdr:from>
    <xdr:to>
      <xdr:col>20</xdr:col>
      <xdr:colOff>0</xdr:colOff>
      <xdr:row>9</xdr:row>
      <xdr:rowOff>57150</xdr:rowOff>
    </xdr:to>
    <xdr:sp macro="" textlink="">
      <xdr:nvSpPr>
        <xdr:cNvPr id="1035" name="Rectangle 11"/>
        <xdr:cNvSpPr>
          <a:spLocks noChangeArrowheads="1"/>
        </xdr:cNvSpPr>
      </xdr:nvSpPr>
      <xdr:spPr bwMode="auto">
        <a:xfrm>
          <a:off x="4181475" y="600075"/>
          <a:ext cx="2105025" cy="314325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8C28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D2E1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</xdr:row>
          <xdr:rowOff>0</xdr:rowOff>
        </xdr:from>
        <xdr:to>
          <xdr:col>11</xdr:col>
          <xdr:colOff>1009650</xdr:colOff>
          <xdr:row>8</xdr:row>
          <xdr:rowOff>0</xdr:rowOff>
        </xdr:to>
        <xdr:sp macro="" textlink="">
          <xdr:nvSpPr>
            <xdr:cNvPr id="9219" name="ComboBox1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</xdr:row>
          <xdr:rowOff>0</xdr:rowOff>
        </xdr:from>
        <xdr:to>
          <xdr:col>12</xdr:col>
          <xdr:colOff>1009650</xdr:colOff>
          <xdr:row>8</xdr:row>
          <xdr:rowOff>0</xdr:rowOff>
        </xdr:to>
        <xdr:sp macro="" textlink="">
          <xdr:nvSpPr>
            <xdr:cNvPr id="9220" name="ComboBox2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</xdr:row>
          <xdr:rowOff>0</xdr:rowOff>
        </xdr:from>
        <xdr:to>
          <xdr:col>11</xdr:col>
          <xdr:colOff>1009650</xdr:colOff>
          <xdr:row>6</xdr:row>
          <xdr:rowOff>0</xdr:rowOff>
        </xdr:to>
        <xdr:sp macro="" textlink="">
          <xdr:nvSpPr>
            <xdr:cNvPr id="9224" name="ComboBox3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</xdr:row>
          <xdr:rowOff>0</xdr:rowOff>
        </xdr:from>
        <xdr:to>
          <xdr:col>12</xdr:col>
          <xdr:colOff>1009650</xdr:colOff>
          <xdr:row>6</xdr:row>
          <xdr:rowOff>0</xdr:rowOff>
        </xdr:to>
        <xdr:sp macro="" textlink="">
          <xdr:nvSpPr>
            <xdr:cNvPr id="9225" name="ComboBox4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200025</xdr:colOff>
      <xdr:row>24</xdr:row>
      <xdr:rowOff>133350</xdr:rowOff>
    </xdr:from>
    <xdr:to>
      <xdr:col>19</xdr:col>
      <xdr:colOff>95250</xdr:colOff>
      <xdr:row>40</xdr:row>
      <xdr:rowOff>9525</xdr:rowOff>
    </xdr:to>
    <xdr:graphicFrame macro="">
      <xdr:nvGraphicFramePr>
        <xdr:cNvPr id="9226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19</xdr:row>
      <xdr:rowOff>66675</xdr:rowOff>
    </xdr:from>
    <xdr:to>
      <xdr:col>7</xdr:col>
      <xdr:colOff>228600</xdr:colOff>
      <xdr:row>23</xdr:row>
      <xdr:rowOff>142875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1419225" y="3238500"/>
          <a:ext cx="1076325" cy="723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CFFFF" mc:Ignorable="a14" a14:legacySpreadsheetColorIndex="3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Firmenfarbe 1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 140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 255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 255</a:t>
          </a:r>
        </a:p>
      </xdr:txBody>
    </xdr:sp>
    <xdr:clientData/>
  </xdr:twoCellAnchor>
  <xdr:twoCellAnchor>
    <xdr:from>
      <xdr:col>7</xdr:col>
      <xdr:colOff>295275</xdr:colOff>
      <xdr:row>19</xdr:row>
      <xdr:rowOff>66675</xdr:rowOff>
    </xdr:from>
    <xdr:to>
      <xdr:col>10</xdr:col>
      <xdr:colOff>419100</xdr:colOff>
      <xdr:row>23</xdr:row>
      <xdr:rowOff>142875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2562225" y="3238500"/>
          <a:ext cx="1076325" cy="723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5AFF" mc:Ignorable="a14" a14:legacySpreadsheetColorIndex="3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Firmenfarbe 2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R 000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G 090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B 255</a:t>
          </a:r>
        </a:p>
      </xdr:txBody>
    </xdr:sp>
    <xdr:clientData/>
  </xdr:twoCellAnchor>
  <xdr:twoCellAnchor>
    <xdr:from>
      <xdr:col>6</xdr:col>
      <xdr:colOff>9525</xdr:colOff>
      <xdr:row>16</xdr:row>
      <xdr:rowOff>142875</xdr:rowOff>
    </xdr:from>
    <xdr:to>
      <xdr:col>7</xdr:col>
      <xdr:colOff>190500</xdr:colOff>
      <xdr:row>19</xdr:row>
      <xdr:rowOff>66675</xdr:rowOff>
    </xdr:to>
    <xdr:sp macro="" textlink="">
      <xdr:nvSpPr>
        <xdr:cNvPr id="4099" name="Line 3"/>
        <xdr:cNvSpPr>
          <a:spLocks noChangeShapeType="1"/>
        </xdr:cNvSpPr>
      </xdr:nvSpPr>
      <xdr:spPr bwMode="auto">
        <a:xfrm flipV="1">
          <a:off x="1962150" y="2714625"/>
          <a:ext cx="49530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161925</xdr:colOff>
      <xdr:row>16</xdr:row>
      <xdr:rowOff>142875</xdr:rowOff>
    </xdr:from>
    <xdr:to>
      <xdr:col>9</xdr:col>
      <xdr:colOff>171450</xdr:colOff>
      <xdr:row>19</xdr:row>
      <xdr:rowOff>57150</xdr:rowOff>
    </xdr:to>
    <xdr:sp macro="" textlink="">
      <xdr:nvSpPr>
        <xdr:cNvPr id="4100" name="Line 4"/>
        <xdr:cNvSpPr>
          <a:spLocks noChangeShapeType="1"/>
        </xdr:cNvSpPr>
      </xdr:nvSpPr>
      <xdr:spPr bwMode="auto">
        <a:xfrm flipH="1" flipV="1">
          <a:off x="2743200" y="2714625"/>
          <a:ext cx="32385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104775</xdr:colOff>
      <xdr:row>19</xdr:row>
      <xdr:rowOff>133350</xdr:rowOff>
    </xdr:from>
    <xdr:to>
      <xdr:col>18</xdr:col>
      <xdr:colOff>247650</xdr:colOff>
      <xdr:row>29</xdr:row>
      <xdr:rowOff>47625</xdr:rowOff>
    </xdr:to>
    <xdr:pic>
      <xdr:nvPicPr>
        <xdr:cNvPr id="410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3305175"/>
          <a:ext cx="1714500" cy="1533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10</xdr:row>
      <xdr:rowOff>152400</xdr:rowOff>
    </xdr:from>
    <xdr:to>
      <xdr:col>3</xdr:col>
      <xdr:colOff>466725</xdr:colOff>
      <xdr:row>11</xdr:row>
      <xdr:rowOff>161925</xdr:rowOff>
    </xdr:to>
    <xdr:sp macro="" textlink="">
      <xdr:nvSpPr>
        <xdr:cNvPr id="7169" name="Line 1"/>
        <xdr:cNvSpPr>
          <a:spLocks noChangeShapeType="1"/>
        </xdr:cNvSpPr>
      </xdr:nvSpPr>
      <xdr:spPr bwMode="auto">
        <a:xfrm>
          <a:off x="1333500" y="1104900"/>
          <a:ext cx="0" cy="2000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FFFF" mc:Ignorable="a14" a14:legacySpreadsheetColorIndex="6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847725</xdr:colOff>
      <xdr:row>7</xdr:row>
      <xdr:rowOff>47625</xdr:rowOff>
    </xdr:from>
    <xdr:to>
      <xdr:col>8</xdr:col>
      <xdr:colOff>876300</xdr:colOff>
      <xdr:row>11</xdr:row>
      <xdr:rowOff>161925</xdr:rowOff>
    </xdr:to>
    <xdr:grpSp>
      <xdr:nvGrpSpPr>
        <xdr:cNvPr id="7173" name="Group 5"/>
        <xdr:cNvGrpSpPr>
          <a:grpSpLocks/>
        </xdr:cNvGrpSpPr>
      </xdr:nvGrpSpPr>
      <xdr:grpSpPr bwMode="auto">
        <a:xfrm>
          <a:off x="3733800" y="714375"/>
          <a:ext cx="28575" cy="590550"/>
          <a:chOff x="392" y="75"/>
          <a:chExt cx="3" cy="62"/>
        </a:xfrm>
      </xdr:grpSpPr>
      <xdr:sp macro="" textlink="">
        <xdr:nvSpPr>
          <xdr:cNvPr id="7170" name="Line 2"/>
          <xdr:cNvSpPr>
            <a:spLocks noChangeShapeType="1"/>
          </xdr:cNvSpPr>
        </xdr:nvSpPr>
        <xdr:spPr bwMode="auto">
          <a:xfrm>
            <a:off x="394" y="75"/>
            <a:ext cx="0" cy="62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FFFF" mc:Ignorable="a14" a14:legacySpreadsheetColorIndex="60"/>
            </a:solidFill>
            <a:round/>
            <a:headEnd/>
            <a:tailEnd type="triangle" w="lg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71" name="Line 3"/>
          <xdr:cNvSpPr>
            <a:spLocks noChangeShapeType="1"/>
          </xdr:cNvSpPr>
        </xdr:nvSpPr>
        <xdr:spPr bwMode="auto">
          <a:xfrm>
            <a:off x="392" y="80"/>
            <a:ext cx="0" cy="2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5F5F5F" mc:Ignorable="a14" a14:legacySpreadsheetColorIndex="5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72" name="Line 4"/>
          <xdr:cNvSpPr>
            <a:spLocks noChangeShapeType="1"/>
          </xdr:cNvSpPr>
        </xdr:nvSpPr>
        <xdr:spPr bwMode="auto">
          <a:xfrm>
            <a:off x="395" y="80"/>
            <a:ext cx="0" cy="20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5F5F5F" mc:Ignorable="a14" a14:legacySpreadsheetColorIndex="5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7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11" Type="http://schemas.openxmlformats.org/officeDocument/2006/relationships/image" Target="../media/image8.emf"/><Relationship Id="rId5" Type="http://schemas.openxmlformats.org/officeDocument/2006/relationships/image" Target="../media/image5.emf"/><Relationship Id="rId10" Type="http://schemas.openxmlformats.org/officeDocument/2006/relationships/control" Target="../activeX/activeX8.xml"/><Relationship Id="rId4" Type="http://schemas.openxmlformats.org/officeDocument/2006/relationships/control" Target="../activeX/activeX5.xml"/><Relationship Id="rId9" Type="http://schemas.openxmlformats.org/officeDocument/2006/relationships/image" Target="../media/image7.e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showGridLines="0" tabSelected="1" zoomScale="250" zoomScaleNormal="250" workbookViewId="0">
      <selection activeCell="B12" sqref="B12"/>
    </sheetView>
  </sheetViews>
  <sheetFormatPr baseColWidth="10" defaultRowHeight="12.75" x14ac:dyDescent="0.2"/>
  <cols>
    <col min="2" max="2" width="37.5703125" customWidth="1"/>
  </cols>
  <sheetData>
    <row r="1" spans="1:2" x14ac:dyDescent="0.2">
      <c r="A1" s="217" t="s">
        <v>169</v>
      </c>
      <c r="B1" s="218" t="s">
        <v>170</v>
      </c>
    </row>
    <row r="2" spans="1:2" x14ac:dyDescent="0.2">
      <c r="A2" s="217" t="s">
        <v>167</v>
      </c>
      <c r="B2" s="219" t="s">
        <v>168</v>
      </c>
    </row>
    <row r="3" spans="1:2" x14ac:dyDescent="0.2">
      <c r="A3" s="217" t="s">
        <v>171</v>
      </c>
      <c r="B3" s="219">
        <v>150203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indexed="48"/>
  </sheetPr>
  <dimension ref="G1:T31"/>
  <sheetViews>
    <sheetView showGridLines="0" workbookViewId="0">
      <pane ySplit="11" topLeftCell="A12" activePane="bottomLeft" state="frozenSplit"/>
      <selection pane="bottomLeft" activeCell="T7" sqref="T7"/>
    </sheetView>
  </sheetViews>
  <sheetFormatPr baseColWidth="10" defaultRowHeight="12.75" x14ac:dyDescent="0.2"/>
  <cols>
    <col min="1" max="6" width="1.7109375" style="1" customWidth="1"/>
    <col min="7" max="7" width="2.42578125" style="7" customWidth="1"/>
    <col min="8" max="10" width="1.7109375" style="1" customWidth="1"/>
    <col min="11" max="11" width="11.42578125" style="2" customWidth="1"/>
    <col min="12" max="12" width="11.42578125" style="14" customWidth="1"/>
    <col min="13" max="13" width="11.42578125" style="1" customWidth="1"/>
    <col min="14" max="15" width="12.7109375" style="1" customWidth="1"/>
    <col min="16" max="16384" width="11.42578125" style="1"/>
  </cols>
  <sheetData>
    <row r="1" spans="7:20" ht="8.1" customHeight="1" x14ac:dyDescent="0.2"/>
    <row r="2" spans="7:20" ht="8.1" customHeight="1" x14ac:dyDescent="0.2"/>
    <row r="3" spans="7:20" ht="8.1" customHeight="1" x14ac:dyDescent="0.2"/>
    <row r="4" spans="7:20" s="12" customFormat="1" ht="12.75" customHeight="1" x14ac:dyDescent="0.2">
      <c r="G4" s="11"/>
      <c r="K4" s="13"/>
      <c r="L4" s="185"/>
      <c r="M4" s="186"/>
      <c r="N4" s="186"/>
      <c r="O4" s="186"/>
      <c r="P4" s="186"/>
    </row>
    <row r="5" spans="7:20" ht="8.1" customHeight="1" x14ac:dyDescent="0.2"/>
    <row r="6" spans="7:20" ht="8.1" customHeight="1" x14ac:dyDescent="0.2"/>
    <row r="7" spans="7:20" s="8" customFormat="1" x14ac:dyDescent="0.2">
      <c r="G7" s="7"/>
      <c r="K7" s="9"/>
      <c r="L7" s="14"/>
      <c r="N7" s="10">
        <v>0</v>
      </c>
      <c r="O7" s="191">
        <v>1</v>
      </c>
      <c r="Q7" s="10">
        <v>3</v>
      </c>
      <c r="R7" s="191">
        <v>3</v>
      </c>
      <c r="T7" s="10">
        <v>1</v>
      </c>
    </row>
    <row r="8" spans="7:20" ht="8.1" customHeight="1" x14ac:dyDescent="0.2"/>
    <row r="11" spans="7:20" x14ac:dyDescent="0.2">
      <c r="N11" s="190" t="s">
        <v>123</v>
      </c>
      <c r="O11" s="190" t="s">
        <v>124</v>
      </c>
      <c r="Q11" s="188" t="s">
        <v>121</v>
      </c>
      <c r="R11" s="188" t="s">
        <v>122</v>
      </c>
      <c r="T11" s="190" t="s">
        <v>110</v>
      </c>
    </row>
    <row r="12" spans="7:20" x14ac:dyDescent="0.2">
      <c r="G12" s="7">
        <v>1</v>
      </c>
      <c r="N12" s="3" t="s">
        <v>58</v>
      </c>
      <c r="O12" s="3" t="s">
        <v>58</v>
      </c>
      <c r="Q12" s="189">
        <v>2000</v>
      </c>
      <c r="R12" s="189">
        <v>2000</v>
      </c>
      <c r="T12" s="3" t="s">
        <v>111</v>
      </c>
    </row>
    <row r="13" spans="7:20" x14ac:dyDescent="0.2">
      <c r="G13" s="7">
        <v>2</v>
      </c>
      <c r="L13" s="15"/>
      <c r="N13" s="3" t="s">
        <v>59</v>
      </c>
      <c r="O13" s="3" t="s">
        <v>59</v>
      </c>
      <c r="Q13" s="189">
        <v>2001</v>
      </c>
      <c r="R13" s="189">
        <v>2001</v>
      </c>
      <c r="T13" s="3" t="s">
        <v>112</v>
      </c>
    </row>
    <row r="14" spans="7:20" x14ac:dyDescent="0.2">
      <c r="G14" s="7">
        <v>3</v>
      </c>
      <c r="L14" s="195"/>
      <c r="N14" s="3" t="s">
        <v>60</v>
      </c>
      <c r="O14" s="3" t="s">
        <v>60</v>
      </c>
      <c r="Q14" s="189">
        <v>2002</v>
      </c>
      <c r="R14" s="189">
        <v>2002</v>
      </c>
      <c r="T14" s="3" t="s">
        <v>114</v>
      </c>
    </row>
    <row r="15" spans="7:20" x14ac:dyDescent="0.2">
      <c r="G15" s="7">
        <v>4</v>
      </c>
      <c r="N15" s="4" t="s">
        <v>166</v>
      </c>
      <c r="O15" s="4" t="s">
        <v>166</v>
      </c>
      <c r="Q15" s="189">
        <v>2003</v>
      </c>
      <c r="R15" s="189">
        <v>2003</v>
      </c>
      <c r="T15" s="4" t="s">
        <v>113</v>
      </c>
    </row>
    <row r="16" spans="7:20" x14ac:dyDescent="0.2">
      <c r="G16" s="7">
        <v>5</v>
      </c>
      <c r="L16" s="15"/>
      <c r="N16" s="187"/>
      <c r="O16" s="187"/>
      <c r="Q16" s="189">
        <v>2004</v>
      </c>
      <c r="R16" s="189">
        <v>2004</v>
      </c>
    </row>
    <row r="17" spans="7:18" x14ac:dyDescent="0.2">
      <c r="G17" s="7">
        <v>6</v>
      </c>
      <c r="L17" s="195"/>
      <c r="N17" s="187"/>
      <c r="O17" s="187"/>
      <c r="Q17" s="4" t="s">
        <v>162</v>
      </c>
      <c r="R17" s="4" t="s">
        <v>162</v>
      </c>
    </row>
    <row r="18" spans="7:18" x14ac:dyDescent="0.2">
      <c r="G18" s="7">
        <v>7</v>
      </c>
      <c r="N18" s="187"/>
      <c r="O18" s="187"/>
    </row>
    <row r="19" spans="7:18" x14ac:dyDescent="0.2">
      <c r="G19" s="7">
        <v>8</v>
      </c>
      <c r="N19" s="187"/>
      <c r="O19" s="187"/>
    </row>
    <row r="20" spans="7:18" x14ac:dyDescent="0.2">
      <c r="G20" s="7">
        <v>9</v>
      </c>
      <c r="N20" s="187"/>
      <c r="O20" s="187"/>
    </row>
    <row r="21" spans="7:18" x14ac:dyDescent="0.2">
      <c r="G21" s="7">
        <v>10</v>
      </c>
      <c r="N21" s="187"/>
      <c r="O21" s="187"/>
    </row>
    <row r="22" spans="7:18" x14ac:dyDescent="0.2">
      <c r="G22" s="7">
        <v>11</v>
      </c>
      <c r="N22" s="187"/>
      <c r="O22" s="187"/>
    </row>
    <row r="23" spans="7:18" x14ac:dyDescent="0.2">
      <c r="G23" s="7">
        <v>12</v>
      </c>
    </row>
    <row r="24" spans="7:18" x14ac:dyDescent="0.2">
      <c r="G24" s="7">
        <v>13</v>
      </c>
    </row>
    <row r="25" spans="7:18" x14ac:dyDescent="0.2">
      <c r="G25" s="7">
        <v>14</v>
      </c>
    </row>
    <row r="26" spans="7:18" x14ac:dyDescent="0.2">
      <c r="G26" s="7">
        <v>15</v>
      </c>
    </row>
    <row r="27" spans="7:18" x14ac:dyDescent="0.2">
      <c r="G27" s="7">
        <v>16</v>
      </c>
    </row>
    <row r="28" spans="7:18" x14ac:dyDescent="0.2">
      <c r="G28" s="7">
        <v>17</v>
      </c>
    </row>
    <row r="29" spans="7:18" x14ac:dyDescent="0.2">
      <c r="G29" s="7">
        <v>18</v>
      </c>
    </row>
    <row r="30" spans="7:18" x14ac:dyDescent="0.2">
      <c r="G30" s="7">
        <v>19</v>
      </c>
    </row>
    <row r="31" spans="7:18" x14ac:dyDescent="0.2">
      <c r="G31" s="7">
        <v>20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indexed="48"/>
  </sheetPr>
  <dimension ref="K1:R23"/>
  <sheetViews>
    <sheetView workbookViewId="0">
      <selection activeCell="P30" sqref="P30"/>
    </sheetView>
  </sheetViews>
  <sheetFormatPr baseColWidth="10" defaultRowHeight="12.75" x14ac:dyDescent="0.2"/>
  <cols>
    <col min="1" max="10" width="1.7109375" style="1" customWidth="1"/>
    <col min="11" max="11" width="11.42578125" style="1" customWidth="1"/>
    <col min="12" max="15" width="11.42578125" style="182" customWidth="1"/>
    <col min="16" max="16" width="11.42578125" style="1" customWidth="1"/>
    <col min="17" max="17" width="13.85546875" style="1" customWidth="1"/>
    <col min="18" max="18" width="15.140625" style="1" customWidth="1"/>
    <col min="19" max="16384" width="11.42578125" style="1"/>
  </cols>
  <sheetData>
    <row r="1" spans="11:18" ht="8.1" customHeight="1" x14ac:dyDescent="0.2"/>
    <row r="2" spans="11:18" ht="8.1" customHeight="1" x14ac:dyDescent="0.2"/>
    <row r="3" spans="11:18" ht="8.1" customHeight="1" x14ac:dyDescent="0.2"/>
    <row r="4" spans="11:18" ht="8.1" customHeight="1" x14ac:dyDescent="0.2"/>
    <row r="5" spans="11:18" ht="8.1" customHeight="1" x14ac:dyDescent="0.2"/>
    <row r="6" spans="11:18" ht="8.1" customHeight="1" x14ac:dyDescent="0.2"/>
    <row r="7" spans="11:18" ht="8.1" customHeight="1" x14ac:dyDescent="0.2"/>
    <row r="8" spans="11:18" ht="8.1" customHeight="1" x14ac:dyDescent="0.2"/>
    <row r="9" spans="11:18" ht="8.1" customHeight="1" x14ac:dyDescent="0.2"/>
    <row r="10" spans="11:18" ht="8.1" customHeight="1" x14ac:dyDescent="0.2"/>
    <row r="11" spans="11:18" x14ac:dyDescent="0.2">
      <c r="K11" s="6"/>
      <c r="L11" s="184" t="s">
        <v>57</v>
      </c>
      <c r="M11" s="184" t="s">
        <v>57</v>
      </c>
      <c r="N11" s="184" t="s">
        <v>75</v>
      </c>
      <c r="O11" s="184" t="s">
        <v>75</v>
      </c>
      <c r="Q11" s="174" t="s">
        <v>115</v>
      </c>
      <c r="R11" s="174" t="s">
        <v>120</v>
      </c>
    </row>
    <row r="12" spans="11:18" x14ac:dyDescent="0.2">
      <c r="L12" s="183" t="s">
        <v>61</v>
      </c>
      <c r="M12" s="182" t="s">
        <v>76</v>
      </c>
      <c r="N12" s="182" t="s">
        <v>87</v>
      </c>
      <c r="O12" s="182" t="s">
        <v>99</v>
      </c>
      <c r="Q12" s="1" t="s">
        <v>116</v>
      </c>
      <c r="R12" s="1" t="s">
        <v>59</v>
      </c>
    </row>
    <row r="13" spans="11:18" x14ac:dyDescent="0.2">
      <c r="L13" s="183" t="s">
        <v>62</v>
      </c>
      <c r="M13" s="182" t="s">
        <v>77</v>
      </c>
      <c r="N13" s="182" t="s">
        <v>88</v>
      </c>
      <c r="O13" s="182" t="s">
        <v>100</v>
      </c>
      <c r="Q13" s="1" t="s">
        <v>117</v>
      </c>
      <c r="R13" s="1" t="s">
        <v>58</v>
      </c>
    </row>
    <row r="14" spans="11:18" x14ac:dyDescent="0.2">
      <c r="L14" s="183" t="s">
        <v>63</v>
      </c>
      <c r="M14" s="182" t="s">
        <v>84</v>
      </c>
      <c r="N14" s="182" t="s">
        <v>89</v>
      </c>
      <c r="O14" s="182" t="s">
        <v>101</v>
      </c>
      <c r="Q14" s="1" t="s">
        <v>118</v>
      </c>
      <c r="R14" s="1" t="s">
        <v>60</v>
      </c>
    </row>
    <row r="15" spans="11:18" x14ac:dyDescent="0.2">
      <c r="L15" s="183" t="s">
        <v>64</v>
      </c>
      <c r="M15" s="182" t="s">
        <v>78</v>
      </c>
      <c r="N15" s="182" t="s">
        <v>90</v>
      </c>
      <c r="O15" s="182" t="s">
        <v>102</v>
      </c>
      <c r="Q15" s="1" t="s">
        <v>119</v>
      </c>
      <c r="R15" s="1" t="s">
        <v>73</v>
      </c>
    </row>
    <row r="16" spans="11:18" x14ac:dyDescent="0.2">
      <c r="L16" s="183" t="s">
        <v>65</v>
      </c>
      <c r="M16" s="182" t="s">
        <v>65</v>
      </c>
      <c r="N16" s="182" t="s">
        <v>91</v>
      </c>
      <c r="O16" s="182" t="s">
        <v>91</v>
      </c>
    </row>
    <row r="17" spans="12:15" x14ac:dyDescent="0.2">
      <c r="L17" s="183" t="s">
        <v>66</v>
      </c>
      <c r="M17" s="182" t="s">
        <v>79</v>
      </c>
      <c r="N17" s="182" t="s">
        <v>92</v>
      </c>
      <c r="O17" s="182" t="s">
        <v>103</v>
      </c>
    </row>
    <row r="18" spans="12:15" x14ac:dyDescent="0.2">
      <c r="L18" s="183" t="s">
        <v>67</v>
      </c>
      <c r="M18" s="182" t="s">
        <v>80</v>
      </c>
      <c r="N18" s="182" t="s">
        <v>93</v>
      </c>
      <c r="O18" s="182" t="s">
        <v>104</v>
      </c>
    </row>
    <row r="19" spans="12:15" x14ac:dyDescent="0.2">
      <c r="L19" s="183" t="s">
        <v>68</v>
      </c>
      <c r="M19" s="182" t="s">
        <v>81</v>
      </c>
      <c r="N19" s="182" t="s">
        <v>94</v>
      </c>
      <c r="O19" s="182" t="s">
        <v>105</v>
      </c>
    </row>
    <row r="20" spans="12:15" x14ac:dyDescent="0.2">
      <c r="L20" s="183" t="s">
        <v>69</v>
      </c>
      <c r="M20" s="182" t="s">
        <v>82</v>
      </c>
      <c r="N20" s="182" t="s">
        <v>95</v>
      </c>
      <c r="O20" s="182" t="s">
        <v>106</v>
      </c>
    </row>
    <row r="21" spans="12:15" x14ac:dyDescent="0.2">
      <c r="L21" s="183" t="s">
        <v>70</v>
      </c>
      <c r="M21" s="182" t="s">
        <v>85</v>
      </c>
      <c r="N21" s="182" t="s">
        <v>96</v>
      </c>
      <c r="O21" s="182" t="s">
        <v>107</v>
      </c>
    </row>
    <row r="22" spans="12:15" x14ac:dyDescent="0.2">
      <c r="L22" s="183" t="s">
        <v>71</v>
      </c>
      <c r="M22" s="182" t="s">
        <v>83</v>
      </c>
      <c r="N22" s="182" t="s">
        <v>97</v>
      </c>
      <c r="O22" s="182" t="s">
        <v>108</v>
      </c>
    </row>
    <row r="23" spans="12:15" x14ac:dyDescent="0.2">
      <c r="L23" s="183" t="s">
        <v>72</v>
      </c>
      <c r="M23" s="182" t="s">
        <v>86</v>
      </c>
      <c r="N23" s="182" t="s">
        <v>98</v>
      </c>
      <c r="O23" s="182" t="s">
        <v>109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indexed="24"/>
  </sheetPr>
  <dimension ref="K1:L30"/>
  <sheetViews>
    <sheetView workbookViewId="0">
      <selection activeCell="N11" sqref="N11:O31"/>
    </sheetView>
  </sheetViews>
  <sheetFormatPr baseColWidth="10" defaultRowHeight="12.75" x14ac:dyDescent="0.2"/>
  <cols>
    <col min="1" max="10" width="1.7109375" style="1" customWidth="1"/>
    <col min="11" max="11" width="17.42578125" style="1" customWidth="1"/>
    <col min="12" max="12" width="25.140625" style="1" customWidth="1"/>
    <col min="13" max="16384" width="11.42578125" style="1"/>
  </cols>
  <sheetData>
    <row r="1" spans="11:12" ht="8.1" customHeight="1" x14ac:dyDescent="0.2"/>
    <row r="2" spans="11:12" ht="8.1" customHeight="1" x14ac:dyDescent="0.2"/>
    <row r="3" spans="11:12" ht="8.1" customHeight="1" x14ac:dyDescent="0.2"/>
    <row r="4" spans="11:12" ht="8.1" customHeight="1" x14ac:dyDescent="0.2"/>
    <row r="5" spans="11:12" ht="8.1" customHeight="1" x14ac:dyDescent="0.2"/>
    <row r="6" spans="11:12" ht="8.1" customHeight="1" x14ac:dyDescent="0.2"/>
    <row r="7" spans="11:12" ht="8.1" customHeight="1" x14ac:dyDescent="0.2"/>
    <row r="8" spans="11:12" ht="8.1" customHeight="1" x14ac:dyDescent="0.2"/>
    <row r="9" spans="11:12" ht="8.1" customHeight="1" x14ac:dyDescent="0.2"/>
    <row r="10" spans="11:12" ht="8.1" customHeight="1" x14ac:dyDescent="0.2"/>
    <row r="11" spans="11:12" x14ac:dyDescent="0.2">
      <c r="K11" s="192" t="s">
        <v>125</v>
      </c>
      <c r="L11" s="192" t="s">
        <v>126</v>
      </c>
    </row>
    <row r="12" spans="11:12" x14ac:dyDescent="0.2">
      <c r="K12" s="192" t="s">
        <v>127</v>
      </c>
      <c r="L12" s="192" t="s">
        <v>128</v>
      </c>
    </row>
    <row r="13" spans="11:12" x14ac:dyDescent="0.2">
      <c r="K13" s="192" t="s">
        <v>129</v>
      </c>
      <c r="L13" s="192" t="s">
        <v>130</v>
      </c>
    </row>
    <row r="14" spans="11:12" x14ac:dyDescent="0.2">
      <c r="K14" s="192" t="s">
        <v>131</v>
      </c>
      <c r="L14" s="192" t="s">
        <v>132</v>
      </c>
    </row>
    <row r="15" spans="11:12" x14ac:dyDescent="0.2">
      <c r="K15" s="192" t="s">
        <v>133</v>
      </c>
      <c r="L15" s="192" t="s">
        <v>134</v>
      </c>
    </row>
    <row r="16" spans="11:12" x14ac:dyDescent="0.2">
      <c r="K16" s="192" t="s">
        <v>135</v>
      </c>
      <c r="L16" s="192" t="s">
        <v>136</v>
      </c>
    </row>
    <row r="17" spans="11:12" x14ac:dyDescent="0.2">
      <c r="K17" s="192" t="s">
        <v>137</v>
      </c>
      <c r="L17" s="192" t="s">
        <v>138</v>
      </c>
    </row>
    <row r="18" spans="11:12" x14ac:dyDescent="0.2">
      <c r="K18" s="192" t="s">
        <v>139</v>
      </c>
      <c r="L18" s="192" t="s">
        <v>140</v>
      </c>
    </row>
    <row r="19" spans="11:12" x14ac:dyDescent="0.2">
      <c r="K19" s="192" t="s">
        <v>141</v>
      </c>
      <c r="L19" s="192" t="s">
        <v>142</v>
      </c>
    </row>
    <row r="20" spans="11:12" x14ac:dyDescent="0.2">
      <c r="K20" s="192" t="s">
        <v>143</v>
      </c>
      <c r="L20" s="192" t="s">
        <v>144</v>
      </c>
    </row>
    <row r="21" spans="11:12" x14ac:dyDescent="0.2">
      <c r="K21" s="192" t="s">
        <v>145</v>
      </c>
      <c r="L21" s="192" t="s">
        <v>146</v>
      </c>
    </row>
    <row r="22" spans="11:12" x14ac:dyDescent="0.2">
      <c r="K22" s="192" t="s">
        <v>147</v>
      </c>
      <c r="L22" s="192" t="s">
        <v>148</v>
      </c>
    </row>
    <row r="23" spans="11:12" x14ac:dyDescent="0.2">
      <c r="K23" s="192" t="s">
        <v>149</v>
      </c>
      <c r="L23" s="192" t="s">
        <v>150</v>
      </c>
    </row>
    <row r="24" spans="11:12" x14ac:dyDescent="0.2">
      <c r="K24" s="192" t="s">
        <v>151</v>
      </c>
      <c r="L24" s="192" t="s">
        <v>163</v>
      </c>
    </row>
    <row r="25" spans="11:12" x14ac:dyDescent="0.2">
      <c r="K25" s="192" t="s">
        <v>152</v>
      </c>
      <c r="L25" s="192" t="s">
        <v>153</v>
      </c>
    </row>
    <row r="26" spans="11:12" x14ac:dyDescent="0.2">
      <c r="K26" s="192" t="s">
        <v>154</v>
      </c>
      <c r="L26" s="192" t="s">
        <v>155</v>
      </c>
    </row>
    <row r="27" spans="11:12" x14ac:dyDescent="0.2">
      <c r="K27" s="192" t="s">
        <v>164</v>
      </c>
      <c r="L27" s="192" t="s">
        <v>165</v>
      </c>
    </row>
    <row r="28" spans="11:12" x14ac:dyDescent="0.2">
      <c r="K28" s="192" t="s">
        <v>156</v>
      </c>
      <c r="L28" s="192" t="s">
        <v>157</v>
      </c>
    </row>
    <row r="29" spans="11:12" x14ac:dyDescent="0.2">
      <c r="K29" s="192" t="s">
        <v>158</v>
      </c>
      <c r="L29" s="192" t="s">
        <v>159</v>
      </c>
    </row>
    <row r="30" spans="11:12" x14ac:dyDescent="0.2">
      <c r="K30" s="192" t="s">
        <v>160</v>
      </c>
      <c r="L30" s="192" t="s">
        <v>161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indexed="10"/>
  </sheetPr>
  <dimension ref="B1:AF19"/>
  <sheetViews>
    <sheetView showGridLines="0" showRowColHeaders="0" workbookViewId="0">
      <selection activeCell="P8" sqref="P8"/>
    </sheetView>
  </sheetViews>
  <sheetFormatPr baseColWidth="10" defaultRowHeight="12.75" x14ac:dyDescent="0.2"/>
  <cols>
    <col min="1" max="1" width="5.7109375" style="17" customWidth="1"/>
    <col min="2" max="9" width="4.7109375" style="17" customWidth="1"/>
    <col min="10" max="10" width="4.85546875" style="17" customWidth="1"/>
    <col min="11" max="11" width="11.42578125" style="17" customWidth="1"/>
    <col min="12" max="12" width="5.7109375" style="18" customWidth="1"/>
    <col min="13" max="20" width="4.7109375" style="18" customWidth="1"/>
    <col min="21" max="21" width="5.7109375" style="18" customWidth="1"/>
    <col min="22" max="22" width="5.7109375" style="17" customWidth="1"/>
    <col min="23" max="23" width="5.7109375" style="19" customWidth="1"/>
    <col min="24" max="31" width="4.7109375" style="19" customWidth="1"/>
    <col min="32" max="32" width="5.7109375" style="19" customWidth="1"/>
    <col min="33" max="16384" width="11.42578125" style="17"/>
  </cols>
  <sheetData>
    <row r="1" spans="2:31" ht="8.1" customHeight="1" x14ac:dyDescent="0.2"/>
    <row r="2" spans="2:31" ht="8.1" customHeight="1" x14ac:dyDescent="0.2"/>
    <row r="3" spans="2:31" ht="8.1" customHeight="1" x14ac:dyDescent="0.2"/>
    <row r="4" spans="2:31" ht="20.100000000000001" customHeight="1" x14ac:dyDescent="0.2">
      <c r="B4" s="20"/>
      <c r="C4" s="21"/>
      <c r="D4" s="22"/>
      <c r="E4" s="23"/>
      <c r="F4" s="24"/>
      <c r="G4" s="25"/>
      <c r="H4" s="26"/>
      <c r="I4" s="27"/>
      <c r="M4" s="20"/>
      <c r="N4" s="21"/>
      <c r="O4" s="22"/>
      <c r="P4" s="23"/>
      <c r="Q4" s="24"/>
      <c r="R4" s="25"/>
      <c r="S4" s="26"/>
      <c r="T4" s="27"/>
      <c r="X4" s="20"/>
      <c r="Y4" s="21"/>
      <c r="Z4" s="22"/>
      <c r="AA4" s="23"/>
      <c r="AB4" s="24"/>
      <c r="AC4" s="25"/>
      <c r="AD4" s="26"/>
      <c r="AE4" s="27"/>
    </row>
    <row r="5" spans="2:31" ht="8.1" customHeight="1" x14ac:dyDescent="0.2"/>
    <row r="6" spans="2:31" ht="20.100000000000001" customHeight="1" x14ac:dyDescent="0.2">
      <c r="B6" s="28"/>
      <c r="C6" s="29"/>
      <c r="D6" s="30"/>
      <c r="E6" s="31"/>
      <c r="F6" s="32"/>
      <c r="G6" s="18"/>
      <c r="H6" s="33"/>
      <c r="I6" s="34"/>
      <c r="M6" s="28"/>
      <c r="N6" s="29"/>
      <c r="O6" s="30"/>
      <c r="P6" s="31"/>
      <c r="Q6" s="32"/>
      <c r="R6" s="81" t="s">
        <v>10</v>
      </c>
      <c r="S6" s="33"/>
      <c r="T6" s="34"/>
      <c r="X6" s="28"/>
      <c r="Y6" s="29"/>
      <c r="Z6" s="30"/>
      <c r="AA6" s="31"/>
      <c r="AB6" s="32"/>
      <c r="AC6" s="18"/>
      <c r="AD6" s="33"/>
      <c r="AE6" s="34"/>
    </row>
    <row r="7" spans="2:31" ht="8.1" customHeight="1" x14ac:dyDescent="0.2"/>
    <row r="8" spans="2:31" ht="20.100000000000001" customHeight="1" x14ac:dyDescent="0.2">
      <c r="B8" s="35"/>
      <c r="C8" s="36"/>
      <c r="D8" s="37"/>
      <c r="E8" s="38"/>
      <c r="F8" s="39"/>
      <c r="G8" s="6"/>
      <c r="H8" s="40"/>
      <c r="I8" s="41"/>
      <c r="M8" s="35"/>
      <c r="N8" s="36"/>
      <c r="O8" s="37"/>
      <c r="P8" s="38"/>
      <c r="Q8" s="39"/>
      <c r="R8" s="6"/>
      <c r="S8" s="40"/>
      <c r="T8" s="41"/>
      <c r="X8" s="35"/>
      <c r="Y8" s="36"/>
      <c r="Z8" s="37"/>
      <c r="AA8" s="38"/>
      <c r="AB8" s="39"/>
      <c r="AC8" s="6"/>
      <c r="AD8" s="40"/>
      <c r="AE8" s="41"/>
    </row>
    <row r="9" spans="2:31" ht="8.1" customHeight="1" x14ac:dyDescent="0.2"/>
    <row r="10" spans="2:31" ht="20.100000000000001" customHeight="1" x14ac:dyDescent="0.2">
      <c r="B10" s="42"/>
      <c r="C10" s="43"/>
      <c r="D10" s="5"/>
      <c r="E10" s="44"/>
      <c r="F10" s="45"/>
      <c r="G10" s="46"/>
      <c r="H10" s="47"/>
      <c r="I10" s="48"/>
      <c r="M10" s="42"/>
      <c r="N10" s="43"/>
      <c r="O10" s="5"/>
      <c r="P10" s="44"/>
      <c r="Q10" s="45"/>
      <c r="R10" s="46"/>
      <c r="S10" s="47"/>
      <c r="T10" s="48"/>
      <c r="X10" s="42"/>
      <c r="Y10" s="43"/>
      <c r="Z10" s="5"/>
      <c r="AA10" s="44"/>
      <c r="AB10" s="45"/>
      <c r="AC10" s="46"/>
      <c r="AD10" s="47"/>
      <c r="AE10" s="48"/>
    </row>
    <row r="11" spans="2:31" ht="8.1" customHeight="1" x14ac:dyDescent="0.2"/>
    <row r="12" spans="2:31" ht="20.100000000000001" customHeight="1" x14ac:dyDescent="0.2">
      <c r="B12" s="19"/>
      <c r="C12" s="49"/>
      <c r="D12" s="50"/>
      <c r="E12" s="51"/>
      <c r="F12" s="52"/>
      <c r="G12" s="53"/>
      <c r="H12" s="54"/>
      <c r="I12" s="55"/>
      <c r="M12" s="19"/>
      <c r="N12" s="49"/>
      <c r="O12" s="50"/>
      <c r="P12" s="51"/>
      <c r="Q12" s="52"/>
      <c r="R12" s="53"/>
      <c r="S12" s="54"/>
      <c r="T12" s="55"/>
      <c r="X12" s="82" t="s">
        <v>10</v>
      </c>
      <c r="Y12" s="49"/>
      <c r="Z12" s="50"/>
      <c r="AA12" s="51"/>
      <c r="AB12" s="52"/>
      <c r="AC12" s="53"/>
      <c r="AD12" s="54"/>
      <c r="AE12" s="55"/>
    </row>
    <row r="15" spans="2:31" ht="20.100000000000001" customHeight="1" x14ac:dyDescent="0.2">
      <c r="B15" s="56"/>
      <c r="C15" s="57"/>
      <c r="D15" s="58"/>
      <c r="E15" s="59"/>
      <c r="F15" s="60"/>
      <c r="G15" s="61"/>
      <c r="H15" s="62"/>
      <c r="I15" s="80" t="s">
        <v>10</v>
      </c>
      <c r="M15" s="56"/>
      <c r="N15" s="57"/>
      <c r="O15" s="58"/>
      <c r="P15" s="59"/>
      <c r="Q15" s="60"/>
      <c r="R15" s="61"/>
      <c r="S15" s="62"/>
      <c r="T15" s="17"/>
      <c r="X15" s="56"/>
      <c r="Y15" s="57"/>
      <c r="Z15" s="58"/>
      <c r="AA15" s="59"/>
      <c r="AB15" s="60"/>
      <c r="AC15" s="61"/>
      <c r="AD15" s="62"/>
      <c r="AE15" s="17"/>
    </row>
    <row r="16" spans="2:31" ht="8.1" customHeight="1" x14ac:dyDescent="0.2">
      <c r="B16" s="1"/>
      <c r="C16" s="1"/>
      <c r="D16" s="1"/>
      <c r="E16" s="1"/>
      <c r="F16" s="1"/>
      <c r="G16" s="1"/>
      <c r="H16" s="1"/>
      <c r="I16" s="1"/>
    </row>
    <row r="17" spans="2:31" ht="20.100000000000001" customHeight="1" x14ac:dyDescent="0.2">
      <c r="B17" s="63"/>
      <c r="C17" s="64"/>
      <c r="D17" s="65"/>
      <c r="E17" s="66"/>
      <c r="F17" s="67"/>
      <c r="G17" s="68"/>
      <c r="H17" s="69"/>
      <c r="I17" s="70"/>
      <c r="M17" s="63"/>
      <c r="N17" s="64"/>
      <c r="O17" s="65"/>
      <c r="P17" s="66"/>
      <c r="Q17" s="67"/>
      <c r="R17" s="68"/>
      <c r="S17" s="69"/>
      <c r="T17" s="70"/>
      <c r="X17" s="63"/>
      <c r="Y17" s="64"/>
      <c r="Z17" s="65"/>
      <c r="AA17" s="66"/>
      <c r="AB17" s="67"/>
      <c r="AC17" s="68"/>
      <c r="AD17" s="69"/>
      <c r="AE17" s="70"/>
    </row>
    <row r="19" spans="2:31" ht="15" customHeight="1" x14ac:dyDescent="0.2">
      <c r="L19" s="197" t="s">
        <v>0</v>
      </c>
      <c r="M19" s="197"/>
      <c r="N19" s="197"/>
      <c r="O19" s="197"/>
      <c r="P19" s="197"/>
      <c r="Q19" s="197"/>
      <c r="R19" s="197"/>
      <c r="S19" s="197"/>
      <c r="T19" s="197"/>
      <c r="U19" s="197"/>
    </row>
  </sheetData>
  <mergeCells count="1">
    <mergeCell ref="L19:U19"/>
  </mergeCells>
  <phoneticPr fontId="5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indexed="25"/>
  </sheetPr>
  <dimension ref="A1:AA36"/>
  <sheetViews>
    <sheetView showRowColHeaders="0" topLeftCell="C1" workbookViewId="0"/>
  </sheetViews>
  <sheetFormatPr baseColWidth="10" defaultColWidth="7.7109375" defaultRowHeight="12.75" x14ac:dyDescent="0.2"/>
  <cols>
    <col min="1" max="1" width="1.7109375" style="95" customWidth="1"/>
    <col min="2" max="2" width="1.7109375" style="30" customWidth="1"/>
    <col min="3" max="3" width="10.7109375" style="30" customWidth="1"/>
    <col min="4" max="4" width="0.85546875" style="30" customWidth="1"/>
    <col min="5" max="5" width="10.7109375" style="30" customWidth="1"/>
    <col min="6" max="6" width="0.85546875" style="30" customWidth="1"/>
    <col min="7" max="7" width="10.7109375" style="30" customWidth="1"/>
    <col min="8" max="8" width="0.85546875" style="30" customWidth="1"/>
    <col min="9" max="9" width="10.7109375" style="30" customWidth="1"/>
    <col min="10" max="10" width="0.85546875" style="30" customWidth="1"/>
    <col min="11" max="11" width="10.7109375" style="30" customWidth="1"/>
    <col min="12" max="12" width="0.85546875" style="30" customWidth="1"/>
    <col min="13" max="13" width="1.5703125" style="115" customWidth="1"/>
    <col min="14" max="14" width="0.85546875" style="30" customWidth="1"/>
    <col min="15" max="15" width="10.7109375" style="30" customWidth="1"/>
    <col min="16" max="16" width="0.85546875" style="30" customWidth="1"/>
    <col min="17" max="17" width="10.7109375" style="30" customWidth="1"/>
    <col min="18" max="18" width="0.85546875" style="30" customWidth="1"/>
    <col min="19" max="19" width="11.7109375" style="30" customWidth="1"/>
    <col min="20" max="20" width="0.85546875" style="30" customWidth="1"/>
    <col min="21" max="21" width="11.7109375" style="30" customWidth="1"/>
    <col min="22" max="22" width="0.85546875" style="30" customWidth="1"/>
    <col min="23" max="23" width="11.85546875" style="30" customWidth="1"/>
    <col min="24" max="24" width="1.7109375" style="30" customWidth="1"/>
    <col min="25" max="25" width="1.5703125" style="108" customWidth="1"/>
    <col min="26" max="26" width="0.85546875" style="30" customWidth="1"/>
    <col min="27" max="27" width="12.7109375" style="88" customWidth="1"/>
    <col min="28" max="16384" width="7.7109375" style="30"/>
  </cols>
  <sheetData>
    <row r="1" spans="1:27" ht="5.0999999999999996" customHeight="1" x14ac:dyDescent="0.2">
      <c r="M1" s="30"/>
      <c r="Y1" s="30"/>
      <c r="AA1" s="30"/>
    </row>
    <row r="2" spans="1:27" ht="5.0999999999999996" customHeight="1" x14ac:dyDescent="0.2">
      <c r="B2" s="50"/>
      <c r="C2" s="121"/>
      <c r="D2" s="121"/>
      <c r="E2" s="121"/>
      <c r="F2" s="121"/>
      <c r="G2" s="121"/>
      <c r="H2" s="121"/>
      <c r="I2" s="121"/>
      <c r="J2" s="41"/>
      <c r="K2" s="122"/>
      <c r="L2" s="122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50"/>
      <c r="Y2" s="94"/>
      <c r="Z2" s="203" t="s">
        <v>25</v>
      </c>
      <c r="AA2" s="203"/>
    </row>
    <row r="3" spans="1:27" ht="5.0999999999999996" customHeight="1" x14ac:dyDescent="0.2">
      <c r="B3" s="50"/>
      <c r="C3" s="121"/>
      <c r="D3" s="121"/>
      <c r="E3" s="121"/>
      <c r="F3" s="121"/>
      <c r="G3" s="121"/>
      <c r="H3" s="121"/>
      <c r="I3" s="121"/>
      <c r="J3" s="41"/>
      <c r="K3" s="122"/>
      <c r="L3" s="122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50"/>
      <c r="Y3" s="94"/>
      <c r="Z3" s="203"/>
      <c r="AA3" s="203"/>
    </row>
    <row r="4" spans="1:27" ht="5.0999999999999996" customHeight="1" x14ac:dyDescent="0.2">
      <c r="B4" s="50"/>
      <c r="C4" s="121"/>
      <c r="D4" s="121"/>
      <c r="E4" s="206" t="s">
        <v>35</v>
      </c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120"/>
      <c r="W4" s="120"/>
      <c r="X4" s="50"/>
      <c r="Y4" s="94"/>
      <c r="Z4" s="203"/>
      <c r="AA4" s="203"/>
    </row>
    <row r="5" spans="1:27" ht="5.0999999999999996" customHeight="1" x14ac:dyDescent="0.2">
      <c r="B5" s="50"/>
      <c r="C5" s="121"/>
      <c r="D5" s="121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120"/>
      <c r="W5" s="120"/>
      <c r="X5" s="50"/>
      <c r="Y5" s="94"/>
      <c r="Z5" s="203"/>
      <c r="AA5" s="203"/>
    </row>
    <row r="6" spans="1:27" ht="5.0999999999999996" customHeight="1" x14ac:dyDescent="0.2">
      <c r="B6" s="36"/>
      <c r="C6" s="121"/>
      <c r="D6" s="121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120"/>
      <c r="W6" s="120"/>
      <c r="X6" s="36"/>
      <c r="Y6" s="94"/>
      <c r="Z6" s="203"/>
      <c r="AA6" s="203"/>
    </row>
    <row r="7" spans="1:27" ht="5.0999999999999996" customHeight="1" x14ac:dyDescent="0.2">
      <c r="B7" s="36"/>
      <c r="C7" s="121"/>
      <c r="D7" s="121"/>
      <c r="E7" s="121"/>
      <c r="F7" s="121"/>
      <c r="G7" s="121"/>
      <c r="H7" s="121"/>
      <c r="I7" s="121"/>
      <c r="J7" s="41"/>
      <c r="K7" s="122"/>
      <c r="L7" s="122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36"/>
      <c r="Y7" s="94"/>
      <c r="Z7" s="203"/>
      <c r="AA7" s="203"/>
    </row>
    <row r="8" spans="1:27" ht="5.0999999999999996" customHeight="1" x14ac:dyDescent="0.2">
      <c r="B8" s="36"/>
      <c r="C8" s="121"/>
      <c r="D8" s="121"/>
      <c r="E8" s="121"/>
      <c r="F8" s="121"/>
      <c r="G8" s="121"/>
      <c r="H8" s="121"/>
      <c r="I8" s="121"/>
      <c r="J8" s="41"/>
      <c r="K8" s="122"/>
      <c r="L8" s="122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36"/>
      <c r="Y8" s="94"/>
      <c r="Z8" s="203"/>
      <c r="AA8" s="203"/>
    </row>
    <row r="9" spans="1:27" ht="5.0999999999999996" customHeight="1" x14ac:dyDescent="0.2">
      <c r="B9" s="36"/>
      <c r="C9" s="121"/>
      <c r="D9" s="121"/>
      <c r="E9" s="121"/>
      <c r="F9" s="121"/>
      <c r="G9" s="121"/>
      <c r="H9" s="121"/>
      <c r="I9" s="121"/>
      <c r="J9" s="41"/>
      <c r="K9" s="122"/>
      <c r="L9" s="122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36"/>
      <c r="Y9" s="94"/>
      <c r="Z9" s="203"/>
      <c r="AA9" s="203"/>
    </row>
    <row r="10" spans="1:27" ht="6.75" customHeight="1" x14ac:dyDescent="0.2">
      <c r="M10" s="30"/>
      <c r="Y10" s="30"/>
    </row>
    <row r="11" spans="1:27" s="33" customFormat="1" ht="5.0999999999999996" customHeight="1" x14ac:dyDescent="0.2">
      <c r="A11" s="95"/>
      <c r="M11" s="115"/>
      <c r="Y11" s="108"/>
      <c r="AA11" s="84"/>
    </row>
    <row r="12" spans="1:27" s="71" customFormat="1" ht="11.25" customHeight="1" x14ac:dyDescent="0.2">
      <c r="A12" s="112"/>
      <c r="C12" s="198" t="s">
        <v>2</v>
      </c>
      <c r="D12" s="33"/>
      <c r="E12" s="198" t="s">
        <v>3</v>
      </c>
      <c r="F12" s="33"/>
      <c r="G12" s="198" t="s">
        <v>5</v>
      </c>
      <c r="H12" s="33"/>
      <c r="I12" s="198" t="s">
        <v>6</v>
      </c>
      <c r="J12" s="33"/>
      <c r="K12" s="198" t="s">
        <v>9</v>
      </c>
      <c r="L12" s="89"/>
      <c r="M12" s="116"/>
      <c r="O12" s="198" t="s">
        <v>19</v>
      </c>
      <c r="Q12" s="198" t="s">
        <v>11</v>
      </c>
      <c r="S12" s="198" t="s">
        <v>12</v>
      </c>
      <c r="U12" s="198" t="s">
        <v>13</v>
      </c>
      <c r="V12" s="33"/>
      <c r="W12" s="198" t="s">
        <v>14</v>
      </c>
      <c r="X12" s="89"/>
      <c r="Y12" s="109"/>
      <c r="AA12" s="202" t="s">
        <v>26</v>
      </c>
    </row>
    <row r="13" spans="1:27" s="71" customFormat="1" ht="13.5" customHeight="1" x14ac:dyDescent="0.2">
      <c r="A13" s="112"/>
      <c r="C13" s="198"/>
      <c r="D13" s="33"/>
      <c r="E13" s="198"/>
      <c r="F13" s="33"/>
      <c r="G13" s="198"/>
      <c r="H13" s="33"/>
      <c r="I13" s="198"/>
      <c r="J13" s="33"/>
      <c r="K13" s="198"/>
      <c r="L13" s="89"/>
      <c r="M13" s="116"/>
      <c r="O13" s="198"/>
      <c r="Q13" s="198"/>
      <c r="S13" s="198"/>
      <c r="U13" s="198"/>
      <c r="V13" s="33"/>
      <c r="W13" s="198"/>
      <c r="X13" s="89"/>
      <c r="Y13" s="109"/>
      <c r="AA13" s="202"/>
    </row>
    <row r="14" spans="1:27" s="33" customFormat="1" ht="15" customHeight="1" x14ac:dyDescent="0.2">
      <c r="A14" s="110"/>
      <c r="C14" s="87">
        <v>10000</v>
      </c>
      <c r="E14" s="73">
        <v>10000</v>
      </c>
      <c r="G14" s="72">
        <v>10000</v>
      </c>
      <c r="I14" s="74">
        <v>10000</v>
      </c>
      <c r="K14" s="75">
        <v>10000</v>
      </c>
      <c r="L14" s="90"/>
      <c r="M14" s="117"/>
      <c r="O14" s="96">
        <v>100</v>
      </c>
      <c r="Q14" s="164">
        <v>100</v>
      </c>
      <c r="S14" s="165">
        <v>100</v>
      </c>
      <c r="U14" s="166">
        <v>100</v>
      </c>
      <c r="W14" s="167">
        <v>100</v>
      </c>
      <c r="X14" s="90"/>
      <c r="Y14" s="110"/>
      <c r="AA14" s="123" t="s">
        <v>1</v>
      </c>
    </row>
    <row r="15" spans="1:27" s="33" customFormat="1" ht="15" customHeight="1" x14ac:dyDescent="0.2">
      <c r="A15" s="110"/>
      <c r="C15" s="87">
        <v>1000</v>
      </c>
      <c r="E15" s="73">
        <v>1000</v>
      </c>
      <c r="G15" s="72">
        <v>1000</v>
      </c>
      <c r="I15" s="74">
        <v>1000</v>
      </c>
      <c r="K15" s="75">
        <v>1000</v>
      </c>
      <c r="L15" s="85"/>
      <c r="M15" s="117"/>
      <c r="O15" s="96">
        <v>10</v>
      </c>
      <c r="Q15" s="164">
        <v>10</v>
      </c>
      <c r="S15" s="165">
        <v>10</v>
      </c>
      <c r="U15" s="166">
        <v>10</v>
      </c>
      <c r="W15" s="167">
        <v>10</v>
      </c>
      <c r="X15" s="85"/>
      <c r="Y15" s="110"/>
      <c r="AA15" s="124" t="s">
        <v>27</v>
      </c>
    </row>
    <row r="16" spans="1:27" s="33" customFormat="1" ht="15" customHeight="1" x14ac:dyDescent="0.2">
      <c r="A16" s="110"/>
      <c r="C16" s="87">
        <v>100</v>
      </c>
      <c r="E16" s="73">
        <v>100</v>
      </c>
      <c r="G16" s="72">
        <v>100</v>
      </c>
      <c r="I16" s="74">
        <v>100</v>
      </c>
      <c r="K16" s="75">
        <v>100</v>
      </c>
      <c r="L16" s="85"/>
      <c r="M16" s="117"/>
      <c r="O16" s="96">
        <v>0</v>
      </c>
      <c r="Q16" s="164">
        <v>0</v>
      </c>
      <c r="S16" s="165">
        <v>0</v>
      </c>
      <c r="U16" s="166">
        <v>0</v>
      </c>
      <c r="W16" s="167">
        <v>0</v>
      </c>
      <c r="X16" s="85"/>
      <c r="Y16" s="110"/>
      <c r="AA16" s="125" t="s">
        <v>28</v>
      </c>
    </row>
    <row r="17" spans="1:27" s="33" customFormat="1" ht="15" customHeight="1" x14ac:dyDescent="0.2">
      <c r="A17" s="110"/>
      <c r="C17" s="87">
        <v>10</v>
      </c>
      <c r="E17" s="73">
        <v>10</v>
      </c>
      <c r="G17" s="72">
        <v>10</v>
      </c>
      <c r="I17" s="74">
        <v>10</v>
      </c>
      <c r="K17" s="75">
        <v>10</v>
      </c>
      <c r="L17" s="85"/>
      <c r="M17" s="117"/>
      <c r="O17" s="96">
        <v>-10</v>
      </c>
      <c r="Q17" s="164">
        <v>-10</v>
      </c>
      <c r="S17" s="165">
        <v>-10</v>
      </c>
      <c r="U17" s="166">
        <v>-10</v>
      </c>
      <c r="W17" s="167">
        <v>-10</v>
      </c>
      <c r="X17" s="85"/>
      <c r="Y17" s="110"/>
      <c r="AA17" s="126" t="s">
        <v>29</v>
      </c>
    </row>
    <row r="18" spans="1:27" s="33" customFormat="1" ht="15" customHeight="1" x14ac:dyDescent="0.2">
      <c r="A18" s="110"/>
      <c r="C18" s="87">
        <v>0</v>
      </c>
      <c r="E18" s="73">
        <v>0</v>
      </c>
      <c r="G18" s="72">
        <v>0</v>
      </c>
      <c r="I18" s="74">
        <v>0</v>
      </c>
      <c r="K18" s="75">
        <v>0</v>
      </c>
      <c r="L18" s="85"/>
      <c r="M18" s="117"/>
      <c r="O18" s="96">
        <v>-100</v>
      </c>
      <c r="Q18" s="164">
        <v>-100</v>
      </c>
      <c r="S18" s="165">
        <v>-100</v>
      </c>
      <c r="U18" s="166">
        <v>-100</v>
      </c>
      <c r="W18" s="167">
        <v>-100</v>
      </c>
      <c r="X18" s="85"/>
      <c r="Y18" s="110"/>
      <c r="AA18" s="127" t="s">
        <v>30</v>
      </c>
    </row>
    <row r="19" spans="1:27" s="33" customFormat="1" ht="15" customHeight="1" x14ac:dyDescent="0.2">
      <c r="A19" s="110"/>
      <c r="C19" s="87">
        <v>-10</v>
      </c>
      <c r="E19" s="73">
        <v>-10</v>
      </c>
      <c r="G19" s="72">
        <v>-10</v>
      </c>
      <c r="I19" s="74">
        <v>-10</v>
      </c>
      <c r="K19" s="75">
        <v>-10</v>
      </c>
      <c r="L19" s="85"/>
      <c r="M19" s="117"/>
      <c r="O19" s="107"/>
      <c r="P19" s="103"/>
      <c r="Q19" s="107"/>
      <c r="R19" s="103"/>
      <c r="S19" s="107"/>
      <c r="T19" s="103"/>
      <c r="U19" s="107"/>
      <c r="V19" s="103"/>
      <c r="W19" s="107"/>
      <c r="X19" s="85"/>
      <c r="Y19" s="110"/>
      <c r="AA19" s="128" t="s">
        <v>31</v>
      </c>
    </row>
    <row r="20" spans="1:27" s="33" customFormat="1" ht="15" customHeight="1" x14ac:dyDescent="0.2">
      <c r="A20" s="110"/>
      <c r="C20" s="87">
        <v>-100</v>
      </c>
      <c r="E20" s="73">
        <v>-100</v>
      </c>
      <c r="G20" s="72">
        <v>-100</v>
      </c>
      <c r="I20" s="74">
        <v>-100</v>
      </c>
      <c r="K20" s="75">
        <v>-100</v>
      </c>
      <c r="L20" s="85"/>
      <c r="M20" s="117"/>
      <c r="O20" s="205" t="s">
        <v>37</v>
      </c>
      <c r="P20" s="41"/>
      <c r="Q20" s="204" t="s">
        <v>52</v>
      </c>
      <c r="R20" s="204"/>
      <c r="S20" s="204"/>
      <c r="T20" s="204"/>
      <c r="U20" s="204"/>
      <c r="V20" s="204"/>
      <c r="W20" s="204"/>
      <c r="X20" s="85"/>
      <c r="Y20" s="110"/>
      <c r="AA20" s="129" t="s">
        <v>32</v>
      </c>
    </row>
    <row r="21" spans="1:27" s="33" customFormat="1" ht="15" customHeight="1" x14ac:dyDescent="0.2">
      <c r="A21" s="110"/>
      <c r="C21" s="87">
        <v>-1000</v>
      </c>
      <c r="E21" s="73">
        <v>-1000</v>
      </c>
      <c r="G21" s="72">
        <v>-1000</v>
      </c>
      <c r="I21" s="74">
        <v>-1000</v>
      </c>
      <c r="K21" s="75">
        <v>-1000</v>
      </c>
      <c r="L21" s="85"/>
      <c r="M21" s="117"/>
      <c r="O21" s="205"/>
      <c r="P21" s="41"/>
      <c r="Q21" s="204"/>
      <c r="R21" s="204"/>
      <c r="S21" s="204"/>
      <c r="T21" s="204"/>
      <c r="U21" s="204"/>
      <c r="V21" s="204"/>
      <c r="W21" s="204"/>
      <c r="X21" s="85"/>
      <c r="Y21" s="110"/>
      <c r="AA21" s="130" t="s">
        <v>33</v>
      </c>
    </row>
    <row r="22" spans="1:27" s="33" customFormat="1" ht="15" customHeight="1" x14ac:dyDescent="0.2">
      <c r="A22" s="110"/>
      <c r="C22" s="87">
        <v>-10000</v>
      </c>
      <c r="E22" s="73">
        <v>-10000</v>
      </c>
      <c r="G22" s="72">
        <v>-10000</v>
      </c>
      <c r="I22" s="74">
        <v>-10000</v>
      </c>
      <c r="K22" s="75">
        <v>-10000</v>
      </c>
      <c r="L22" s="85"/>
      <c r="M22" s="117"/>
      <c r="O22" s="205"/>
      <c r="P22" s="41"/>
      <c r="Q22" s="204"/>
      <c r="R22" s="204"/>
      <c r="S22" s="204"/>
      <c r="T22" s="204"/>
      <c r="U22" s="204"/>
      <c r="V22" s="204"/>
      <c r="W22" s="204"/>
      <c r="X22" s="85"/>
      <c r="Y22" s="110"/>
      <c r="AA22" s="131" t="s">
        <v>34</v>
      </c>
    </row>
    <row r="23" spans="1:27" s="33" customFormat="1" ht="8.1" customHeight="1" x14ac:dyDescent="0.2">
      <c r="A23" s="95"/>
      <c r="C23" s="104"/>
      <c r="D23" s="103"/>
      <c r="E23" s="104"/>
      <c r="F23" s="103"/>
      <c r="G23" s="105"/>
      <c r="H23" s="103"/>
      <c r="I23" s="106"/>
      <c r="J23" s="103"/>
      <c r="K23" s="107"/>
      <c r="L23" s="85"/>
      <c r="M23" s="116"/>
      <c r="X23" s="85"/>
      <c r="Y23" s="109"/>
      <c r="AA23" s="199" t="s">
        <v>36</v>
      </c>
    </row>
    <row r="24" spans="1:27" s="86" customFormat="1" ht="15" customHeight="1" x14ac:dyDescent="0.2">
      <c r="A24" s="95"/>
      <c r="B24" s="102"/>
      <c r="C24" s="100"/>
      <c r="D24" s="33"/>
      <c r="E24" s="200" t="s">
        <v>4</v>
      </c>
      <c r="F24" s="33"/>
      <c r="G24" s="201" t="s">
        <v>7</v>
      </c>
      <c r="H24" s="33"/>
      <c r="I24" s="200" t="s">
        <v>8</v>
      </c>
      <c r="J24" s="33"/>
      <c r="K24" s="200" t="s">
        <v>56</v>
      </c>
      <c r="L24" s="102"/>
      <c r="M24" s="118"/>
      <c r="N24" s="102"/>
      <c r="O24" s="100"/>
      <c r="P24" s="33"/>
      <c r="Q24" s="200" t="s">
        <v>15</v>
      </c>
      <c r="R24" s="33"/>
      <c r="S24" s="200" t="s">
        <v>16</v>
      </c>
      <c r="T24" s="33"/>
      <c r="U24" s="200" t="s">
        <v>17</v>
      </c>
      <c r="V24" s="33"/>
      <c r="W24" s="200" t="s">
        <v>18</v>
      </c>
      <c r="X24" s="102"/>
      <c r="Y24" s="111"/>
      <c r="Z24" s="102"/>
      <c r="AA24" s="199"/>
    </row>
    <row r="25" spans="1:27" s="33" customFormat="1" ht="15" customHeight="1" x14ac:dyDescent="0.2">
      <c r="A25" s="95"/>
      <c r="C25" s="100"/>
      <c r="D25" s="71"/>
      <c r="E25" s="200"/>
      <c r="F25" s="71"/>
      <c r="G25" s="201"/>
      <c r="H25" s="71"/>
      <c r="I25" s="200"/>
      <c r="J25" s="71"/>
      <c r="K25" s="200"/>
      <c r="L25" s="85"/>
      <c r="M25" s="116"/>
      <c r="O25" s="100"/>
      <c r="Q25" s="200"/>
      <c r="S25" s="200"/>
      <c r="U25" s="200"/>
      <c r="W25" s="200"/>
      <c r="X25" s="85"/>
      <c r="Y25" s="109"/>
      <c r="AA25" s="199"/>
    </row>
    <row r="26" spans="1:27" s="33" customFormat="1" ht="12.75" customHeight="1" x14ac:dyDescent="0.2">
      <c r="A26" s="95"/>
      <c r="C26" s="100"/>
      <c r="E26" s="76">
        <v>10000</v>
      </c>
      <c r="G26" s="77">
        <v>10000</v>
      </c>
      <c r="I26" s="78">
        <v>10000</v>
      </c>
      <c r="K26" s="79">
        <v>10000</v>
      </c>
      <c r="L26" s="91"/>
      <c r="M26" s="116"/>
      <c r="O26" s="100"/>
      <c r="Q26" s="168">
        <v>100</v>
      </c>
      <c r="S26" s="169">
        <v>100</v>
      </c>
      <c r="U26" s="170">
        <v>100</v>
      </c>
      <c r="W26" s="171">
        <v>100</v>
      </c>
      <c r="X26" s="91"/>
      <c r="Y26" s="109"/>
      <c r="AA26" s="199"/>
    </row>
    <row r="27" spans="1:27" s="33" customFormat="1" ht="12.75" customHeight="1" x14ac:dyDescent="0.2">
      <c r="A27" s="95"/>
      <c r="C27" s="100"/>
      <c r="E27" s="76">
        <v>1000</v>
      </c>
      <c r="G27" s="77">
        <v>1000</v>
      </c>
      <c r="I27" s="78">
        <v>1000</v>
      </c>
      <c r="K27" s="79">
        <v>1000</v>
      </c>
      <c r="L27" s="91"/>
      <c r="M27" s="116"/>
      <c r="O27" s="100"/>
      <c r="Q27" s="168">
        <v>10</v>
      </c>
      <c r="S27" s="169">
        <v>10</v>
      </c>
      <c r="U27" s="170">
        <v>10</v>
      </c>
      <c r="W27" s="171">
        <v>10</v>
      </c>
      <c r="X27" s="91"/>
      <c r="Y27" s="109"/>
      <c r="AA27" s="199"/>
    </row>
    <row r="28" spans="1:27" s="33" customFormat="1" ht="15" customHeight="1" x14ac:dyDescent="0.2">
      <c r="A28" s="110"/>
      <c r="C28" s="100"/>
      <c r="E28" s="76">
        <v>100</v>
      </c>
      <c r="G28" s="77">
        <v>100</v>
      </c>
      <c r="I28" s="78">
        <v>100</v>
      </c>
      <c r="K28" s="79">
        <v>100</v>
      </c>
      <c r="L28" s="92"/>
      <c r="M28" s="117"/>
      <c r="O28" s="100"/>
      <c r="Q28" s="168">
        <v>0</v>
      </c>
      <c r="S28" s="169">
        <v>0</v>
      </c>
      <c r="U28" s="170">
        <v>0</v>
      </c>
      <c r="W28" s="171">
        <v>0</v>
      </c>
      <c r="X28" s="92"/>
      <c r="Y28" s="110"/>
      <c r="AA28" s="199"/>
    </row>
    <row r="29" spans="1:27" s="33" customFormat="1" ht="15" customHeight="1" x14ac:dyDescent="0.2">
      <c r="A29" s="110"/>
      <c r="C29" s="100"/>
      <c r="E29" s="76">
        <v>10</v>
      </c>
      <c r="G29" s="77">
        <v>10</v>
      </c>
      <c r="I29" s="78">
        <v>10</v>
      </c>
      <c r="K29" s="79">
        <v>10</v>
      </c>
      <c r="L29" s="93"/>
      <c r="M29" s="117"/>
      <c r="O29" s="100"/>
      <c r="Q29" s="168">
        <v>-10</v>
      </c>
      <c r="S29" s="169">
        <v>-10</v>
      </c>
      <c r="U29" s="170">
        <v>-10</v>
      </c>
      <c r="W29" s="171">
        <v>-10</v>
      </c>
      <c r="X29" s="93"/>
      <c r="Y29" s="110"/>
      <c r="AA29" s="199"/>
    </row>
    <row r="30" spans="1:27" s="33" customFormat="1" ht="15" customHeight="1" x14ac:dyDescent="0.2">
      <c r="A30" s="110"/>
      <c r="C30" s="100"/>
      <c r="E30" s="76">
        <v>0</v>
      </c>
      <c r="G30" s="77">
        <v>0</v>
      </c>
      <c r="I30" s="78">
        <v>0</v>
      </c>
      <c r="K30" s="79">
        <v>0</v>
      </c>
      <c r="L30" s="93"/>
      <c r="M30" s="117"/>
      <c r="O30" s="100"/>
      <c r="Q30" s="168">
        <v>-100</v>
      </c>
      <c r="S30" s="169">
        <v>-100</v>
      </c>
      <c r="U30" s="170">
        <v>-100</v>
      </c>
      <c r="W30" s="171">
        <v>-100</v>
      </c>
      <c r="X30" s="93"/>
      <c r="Y30" s="110"/>
    </row>
    <row r="31" spans="1:27" s="33" customFormat="1" ht="15" customHeight="1" x14ac:dyDescent="0.2">
      <c r="A31" s="110"/>
      <c r="C31" s="100"/>
      <c r="E31" s="76">
        <v>-10</v>
      </c>
      <c r="G31" s="77">
        <v>-10</v>
      </c>
      <c r="I31" s="78">
        <v>-10</v>
      </c>
      <c r="K31" s="79">
        <v>-10</v>
      </c>
      <c r="L31" s="93"/>
      <c r="M31" s="117"/>
      <c r="X31" s="93"/>
      <c r="Y31" s="110"/>
    </row>
    <row r="32" spans="1:27" s="33" customFormat="1" ht="15" customHeight="1" x14ac:dyDescent="0.2">
      <c r="A32" s="110"/>
      <c r="C32" s="100"/>
      <c r="E32" s="76">
        <v>-100</v>
      </c>
      <c r="G32" s="77">
        <v>-100</v>
      </c>
      <c r="I32" s="78">
        <v>-100</v>
      </c>
      <c r="K32" s="79">
        <v>-100</v>
      </c>
      <c r="L32" s="93"/>
      <c r="M32" s="117"/>
      <c r="X32" s="93"/>
      <c r="Y32" s="110"/>
    </row>
    <row r="33" spans="1:25" s="33" customFormat="1" ht="15" customHeight="1" x14ac:dyDescent="0.2">
      <c r="A33" s="110"/>
      <c r="C33" s="100"/>
      <c r="E33" s="76">
        <v>-1000</v>
      </c>
      <c r="G33" s="77">
        <v>-1000</v>
      </c>
      <c r="I33" s="78">
        <v>-1000</v>
      </c>
      <c r="K33" s="79">
        <v>-1000</v>
      </c>
      <c r="L33" s="93"/>
      <c r="M33" s="117"/>
      <c r="X33" s="93"/>
      <c r="Y33" s="110"/>
    </row>
    <row r="34" spans="1:25" s="33" customFormat="1" ht="15" customHeight="1" x14ac:dyDescent="0.2">
      <c r="A34" s="110"/>
      <c r="C34" s="100"/>
      <c r="E34" s="76">
        <v>-10000</v>
      </c>
      <c r="G34" s="77">
        <v>-10000</v>
      </c>
      <c r="I34" s="78">
        <v>-10000</v>
      </c>
      <c r="K34" s="79">
        <v>-10000</v>
      </c>
      <c r="L34" s="93"/>
      <c r="M34" s="117"/>
      <c r="O34" s="119"/>
      <c r="P34" s="119"/>
      <c r="Q34" s="119"/>
      <c r="R34" s="119"/>
      <c r="S34" s="119"/>
      <c r="T34" s="119"/>
      <c r="U34" s="119"/>
      <c r="V34" s="119"/>
      <c r="W34" s="119"/>
      <c r="X34" s="93"/>
      <c r="Y34" s="110"/>
    </row>
    <row r="35" spans="1:25" s="33" customFormat="1" ht="15" customHeight="1" x14ac:dyDescent="0.2">
      <c r="A35" s="110"/>
      <c r="L35" s="93"/>
      <c r="M35" s="117"/>
      <c r="X35" s="93"/>
      <c r="Y35" s="110"/>
    </row>
    <row r="36" spans="1:25" ht="15" customHeight="1" x14ac:dyDescent="0.2">
      <c r="A36" s="110"/>
      <c r="L36" s="113"/>
      <c r="M36" s="117"/>
      <c r="W36" s="114"/>
      <c r="X36" s="113"/>
      <c r="Y36" s="110"/>
    </row>
  </sheetData>
  <mergeCells count="24">
    <mergeCell ref="Q20:W22"/>
    <mergeCell ref="O20:O22"/>
    <mergeCell ref="E4:U6"/>
    <mergeCell ref="AA12:AA13"/>
    <mergeCell ref="Z2:AA9"/>
    <mergeCell ref="K12:K13"/>
    <mergeCell ref="O12:O13"/>
    <mergeCell ref="Q12:Q13"/>
    <mergeCell ref="C12:C13"/>
    <mergeCell ref="E12:E13"/>
    <mergeCell ref="G12:G13"/>
    <mergeCell ref="I12:I13"/>
    <mergeCell ref="AA23:AA29"/>
    <mergeCell ref="K24:K25"/>
    <mergeCell ref="Q24:Q25"/>
    <mergeCell ref="S24:S25"/>
    <mergeCell ref="U24:U25"/>
    <mergeCell ref="W24:W25"/>
    <mergeCell ref="S12:S13"/>
    <mergeCell ref="U12:U13"/>
    <mergeCell ref="W12:W13"/>
    <mergeCell ref="E24:E25"/>
    <mergeCell ref="G24:G25"/>
    <mergeCell ref="I24:I2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indexed="25"/>
  </sheetPr>
  <dimension ref="A1:K28"/>
  <sheetViews>
    <sheetView workbookViewId="0"/>
  </sheetViews>
  <sheetFormatPr baseColWidth="10" defaultRowHeight="12.75" x14ac:dyDescent="0.2"/>
  <cols>
    <col min="1" max="1" width="2.42578125" style="49" customWidth="1"/>
    <col min="2" max="2" width="8.7109375" style="49" customWidth="1"/>
    <col min="3" max="3" width="1.85546875" style="49" customWidth="1"/>
    <col min="4" max="4" width="8.7109375" style="49" customWidth="1"/>
    <col min="5" max="5" width="3" style="49" customWidth="1"/>
    <col min="6" max="6" width="2" style="33" customWidth="1"/>
    <col min="7" max="7" width="15.28515625" style="145" customWidth="1"/>
    <col min="8" max="8" width="1.28515625" style="33" customWidth="1"/>
    <col min="9" max="9" width="15" style="137" customWidth="1"/>
    <col min="10" max="10" width="1.28515625" style="137" customWidth="1"/>
    <col min="11" max="11" width="15.140625" style="146" customWidth="1"/>
    <col min="12" max="16384" width="11.42578125" style="33"/>
  </cols>
  <sheetData>
    <row r="1" spans="2:11" ht="8.1" customHeight="1" x14ac:dyDescent="0.2">
      <c r="B1" s="132"/>
      <c r="C1" s="132"/>
      <c r="D1" s="132"/>
    </row>
    <row r="2" spans="2:11" ht="8.1" customHeight="1" x14ac:dyDescent="0.2">
      <c r="B2" s="132"/>
      <c r="C2" s="132"/>
      <c r="D2" s="132"/>
    </row>
    <row r="3" spans="2:11" ht="8.1" customHeight="1" x14ac:dyDescent="0.2">
      <c r="B3" s="132"/>
      <c r="C3" s="132"/>
      <c r="D3" s="132"/>
      <c r="G3" s="213" t="s">
        <v>53</v>
      </c>
      <c r="I3" s="207" t="s">
        <v>55</v>
      </c>
      <c r="K3" s="210" t="s">
        <v>54</v>
      </c>
    </row>
    <row r="4" spans="2:11" ht="8.1" customHeight="1" x14ac:dyDescent="0.2">
      <c r="B4" s="132"/>
      <c r="C4" s="132"/>
      <c r="D4" s="132"/>
      <c r="G4" s="213"/>
      <c r="I4" s="208"/>
      <c r="K4" s="210"/>
    </row>
    <row r="5" spans="2:11" ht="8.1" customHeight="1" x14ac:dyDescent="0.2">
      <c r="B5" s="132"/>
      <c r="C5" s="132"/>
      <c r="D5" s="132"/>
      <c r="G5" s="213"/>
      <c r="I5" s="208"/>
      <c r="K5" s="210"/>
    </row>
    <row r="6" spans="2:11" ht="8.1" customHeight="1" x14ac:dyDescent="0.2">
      <c r="B6" s="132"/>
      <c r="C6" s="132"/>
      <c r="D6" s="132"/>
      <c r="G6" s="213"/>
      <c r="I6" s="208"/>
      <c r="K6" s="210"/>
    </row>
    <row r="7" spans="2:11" ht="8.1" customHeight="1" x14ac:dyDescent="0.2">
      <c r="B7" s="132"/>
      <c r="C7" s="132"/>
      <c r="D7" s="132"/>
      <c r="G7" s="213"/>
      <c r="I7" s="208"/>
      <c r="K7" s="210"/>
    </row>
    <row r="8" spans="2:11" ht="8.1" customHeight="1" x14ac:dyDescent="0.2">
      <c r="B8" s="132"/>
      <c r="C8" s="132"/>
      <c r="D8" s="132"/>
      <c r="G8" s="213"/>
      <c r="I8" s="209"/>
      <c r="K8" s="210"/>
    </row>
    <row r="9" spans="2:11" ht="8.1" customHeight="1" x14ac:dyDescent="0.2">
      <c r="B9" s="132"/>
      <c r="C9" s="132"/>
      <c r="D9" s="132"/>
    </row>
    <row r="10" spans="2:11" ht="8.1" customHeight="1" x14ac:dyDescent="0.2">
      <c r="B10" s="132"/>
      <c r="C10" s="132"/>
      <c r="D10" s="132"/>
    </row>
    <row r="11" spans="2:11" ht="15" customHeight="1" x14ac:dyDescent="0.2">
      <c r="B11" s="211" t="s">
        <v>23</v>
      </c>
      <c r="C11" s="212"/>
      <c r="D11" s="212"/>
      <c r="G11" s="215" t="s">
        <v>49</v>
      </c>
      <c r="H11" s="161"/>
      <c r="I11" s="216" t="s">
        <v>51</v>
      </c>
      <c r="K11" s="216" t="s">
        <v>50</v>
      </c>
    </row>
    <row r="12" spans="2:11" ht="15" customHeight="1" x14ac:dyDescent="0.2">
      <c r="B12" s="212"/>
      <c r="C12" s="212"/>
      <c r="D12" s="212"/>
      <c r="G12" s="215"/>
      <c r="H12" s="161"/>
      <c r="I12" s="215"/>
      <c r="K12" s="215"/>
    </row>
    <row r="13" spans="2:11" ht="4.5" customHeight="1" x14ac:dyDescent="0.2">
      <c r="B13" s="212"/>
      <c r="C13" s="212"/>
      <c r="D13" s="212"/>
    </row>
    <row r="14" spans="2:11" ht="14.25" x14ac:dyDescent="0.2">
      <c r="B14" s="83" t="s">
        <v>20</v>
      </c>
      <c r="C14" s="101" t="s">
        <v>24</v>
      </c>
      <c r="D14" s="83">
        <v>30</v>
      </c>
      <c r="G14" s="163">
        <v>1520</v>
      </c>
      <c r="I14" s="133">
        <f>G14</f>
        <v>1520</v>
      </c>
      <c r="J14" s="147"/>
      <c r="K14" s="162" t="s">
        <v>38</v>
      </c>
    </row>
    <row r="15" spans="2:11" ht="14.25" x14ac:dyDescent="0.2">
      <c r="B15" s="83" t="s">
        <v>21</v>
      </c>
      <c r="C15" s="101" t="s">
        <v>24</v>
      </c>
      <c r="D15" s="83">
        <v>0</v>
      </c>
      <c r="G15" s="163">
        <v>35.200000000000003</v>
      </c>
      <c r="I15" s="134">
        <f>G15</f>
        <v>35.200000000000003</v>
      </c>
      <c r="J15" s="148"/>
      <c r="K15" s="162" t="s">
        <v>39</v>
      </c>
    </row>
    <row r="16" spans="2:11" ht="14.25" x14ac:dyDescent="0.2">
      <c r="B16" s="83" t="s">
        <v>22</v>
      </c>
      <c r="C16" s="101" t="s">
        <v>24</v>
      </c>
      <c r="D16" s="83">
        <v>-20</v>
      </c>
      <c r="G16" s="163">
        <v>2578.1590000000001</v>
      </c>
      <c r="I16" s="135">
        <f t="shared" ref="I16:I24" si="0">G16</f>
        <v>2578.1590000000001</v>
      </c>
      <c r="J16" s="149"/>
      <c r="K16" s="162" t="s">
        <v>40</v>
      </c>
    </row>
    <row r="17" spans="2:11" ht="14.25" x14ac:dyDescent="0.2">
      <c r="B17" s="99"/>
      <c r="C17" s="98"/>
      <c r="D17" s="98"/>
      <c r="G17" s="136"/>
      <c r="I17" s="139"/>
      <c r="J17" s="139"/>
      <c r="K17" s="158"/>
    </row>
    <row r="18" spans="2:11" x14ac:dyDescent="0.2">
      <c r="B18" s="97" t="e">
        <f>3/0</f>
        <v>#DIV/0!</v>
      </c>
      <c r="C18" s="101" t="s">
        <v>24</v>
      </c>
      <c r="D18" s="97" t="e">
        <f>3/0</f>
        <v>#DIV/0!</v>
      </c>
      <c r="G18" s="163">
        <v>9253.1244999999999</v>
      </c>
      <c r="I18" s="138">
        <f t="shared" si="0"/>
        <v>9253.1244999999999</v>
      </c>
      <c r="J18" s="150"/>
      <c r="K18" s="214" t="s">
        <v>41</v>
      </c>
    </row>
    <row r="19" spans="2:11" x14ac:dyDescent="0.2">
      <c r="B19" s="97" t="e">
        <f ca="1">RANDBETWEEN(10,2)</f>
        <v>#NUM!</v>
      </c>
      <c r="C19" s="101" t="s">
        <v>24</v>
      </c>
      <c r="D19" s="97" t="e">
        <f ca="1">RANDBETWEEN(10,2)</f>
        <v>#NUM!</v>
      </c>
      <c r="G19" s="163">
        <v>258.2</v>
      </c>
      <c r="I19" s="138">
        <f t="shared" si="0"/>
        <v>258.2</v>
      </c>
      <c r="J19" s="150"/>
      <c r="K19" s="214"/>
    </row>
    <row r="20" spans="2:11" x14ac:dyDescent="0.2">
      <c r="B20" s="97" t="e">
        <v>#N/A</v>
      </c>
      <c r="C20" s="101" t="s">
        <v>24</v>
      </c>
      <c r="D20" s="97" t="e">
        <v>#N/A</v>
      </c>
      <c r="G20" s="163">
        <v>2154653.6540000001</v>
      </c>
      <c r="I20" s="138">
        <f t="shared" si="0"/>
        <v>2154653.6540000001</v>
      </c>
      <c r="J20" s="150"/>
      <c r="K20" s="214"/>
    </row>
    <row r="21" spans="2:11" ht="14.25" x14ac:dyDescent="0.2">
      <c r="B21" s="97" t="e">
        <v>#N/A</v>
      </c>
      <c r="C21" s="101" t="s">
        <v>24</v>
      </c>
      <c r="D21" s="97" t="e">
        <v>#N/A</v>
      </c>
      <c r="G21" s="136"/>
      <c r="I21" s="139"/>
      <c r="J21" s="139"/>
      <c r="K21" s="158"/>
    </row>
    <row r="22" spans="2:11" ht="14.25" x14ac:dyDescent="0.2">
      <c r="G22" s="163">
        <v>12475.12</v>
      </c>
      <c r="I22" s="140">
        <f t="shared" si="0"/>
        <v>12475.12</v>
      </c>
      <c r="J22" s="151"/>
      <c r="K22" s="162" t="s">
        <v>42</v>
      </c>
    </row>
    <row r="23" spans="2:11" ht="14.25" x14ac:dyDescent="0.2">
      <c r="G23" s="163">
        <v>12475.12</v>
      </c>
      <c r="I23" s="141">
        <f t="shared" si="0"/>
        <v>12475.12</v>
      </c>
      <c r="J23" s="152"/>
      <c r="K23" s="162" t="s">
        <v>43</v>
      </c>
    </row>
    <row r="24" spans="2:11" ht="14.25" x14ac:dyDescent="0.2">
      <c r="G24" s="163">
        <v>12345.12</v>
      </c>
      <c r="I24" s="142">
        <f t="shared" si="0"/>
        <v>12345.12</v>
      </c>
      <c r="J24" s="153"/>
      <c r="K24" s="162" t="s">
        <v>44</v>
      </c>
    </row>
    <row r="25" spans="2:11" ht="14.25" x14ac:dyDescent="0.2">
      <c r="G25" s="163">
        <v>18617345</v>
      </c>
      <c r="I25" s="143">
        <f>G25</f>
        <v>18617345</v>
      </c>
      <c r="J25" s="154"/>
      <c r="K25" s="162" t="s">
        <v>45</v>
      </c>
    </row>
    <row r="26" spans="2:11" ht="14.25" x14ac:dyDescent="0.2">
      <c r="G26" s="163">
        <v>18617345</v>
      </c>
      <c r="I26" s="144">
        <f>G26</f>
        <v>18617345</v>
      </c>
      <c r="J26" s="155"/>
      <c r="K26" s="162" t="s">
        <v>46</v>
      </c>
    </row>
    <row r="27" spans="2:11" ht="14.25" x14ac:dyDescent="0.2">
      <c r="G27" s="163">
        <v>18617345</v>
      </c>
      <c r="I27" s="159">
        <f>G27</f>
        <v>18617345</v>
      </c>
      <c r="J27" s="156"/>
      <c r="K27" s="162" t="s">
        <v>47</v>
      </c>
    </row>
    <row r="28" spans="2:11" ht="14.25" x14ac:dyDescent="0.2">
      <c r="G28" s="163">
        <v>18617345</v>
      </c>
      <c r="I28" s="160">
        <f>G28</f>
        <v>18617345</v>
      </c>
      <c r="J28" s="157"/>
      <c r="K28" s="162" t="s">
        <v>48</v>
      </c>
    </row>
  </sheetData>
  <mergeCells count="8">
    <mergeCell ref="I3:I8"/>
    <mergeCell ref="K3:K8"/>
    <mergeCell ref="B11:D13"/>
    <mergeCell ref="G3:G8"/>
    <mergeCell ref="K18:K20"/>
    <mergeCell ref="G11:G12"/>
    <mergeCell ref="I11:I12"/>
    <mergeCell ref="K11:K12"/>
  </mergeCells>
  <phoneticPr fontId="0" type="noConversion"/>
  <conditionalFormatting sqref="D14:D16">
    <cfRule type="cellIs" dxfId="4" priority="1" stopIfTrue="1" operator="greaterThanOrEqual">
      <formula>10</formula>
    </cfRule>
    <cfRule type="cellIs" dxfId="3" priority="2" stopIfTrue="1" operator="greaterThanOrEqual">
      <formula>-10</formula>
    </cfRule>
    <cfRule type="cellIs" dxfId="2" priority="3" stopIfTrue="1" operator="lessThan">
      <formula>-10</formula>
    </cfRule>
  </conditionalFormatting>
  <conditionalFormatting sqref="D18:D20">
    <cfRule type="expression" dxfId="1" priority="4" stopIfTrue="1">
      <formula>ISERROR(D18)</formula>
    </cfRule>
  </conditionalFormatting>
  <conditionalFormatting sqref="D21">
    <cfRule type="expression" dxfId="0" priority="5" stopIfTrue="1">
      <formula>ISERR(D21)</formula>
    </cfRule>
  </conditionalFormatting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indexed="45"/>
  </sheetPr>
  <dimension ref="A1:V34"/>
  <sheetViews>
    <sheetView workbookViewId="0">
      <selection activeCell="M47" sqref="M47"/>
    </sheetView>
  </sheetViews>
  <sheetFormatPr baseColWidth="10" defaultColWidth="7.7109375" defaultRowHeight="12.75" x14ac:dyDescent="0.2"/>
  <cols>
    <col min="1" max="10" width="1.7109375" style="30" customWidth="1"/>
    <col min="11" max="16384" width="7.7109375" style="30"/>
  </cols>
  <sheetData>
    <row r="1" spans="1:22" ht="8.1" customHeight="1" x14ac:dyDescent="0.2">
      <c r="A1" s="88"/>
    </row>
    <row r="2" spans="1:22" ht="8.1" customHeight="1" x14ac:dyDescent="0.2"/>
    <row r="3" spans="1:22" s="33" customFormat="1" ht="8.1" customHeight="1" x14ac:dyDescent="0.2"/>
    <row r="4" spans="1:22" s="33" customFormat="1" ht="8.1" customHeight="1" x14ac:dyDescent="0.2"/>
    <row r="5" spans="1:22" s="33" customFormat="1" ht="8.1" customHeight="1" x14ac:dyDescent="0.2">
      <c r="K5" s="196"/>
      <c r="L5" s="196"/>
      <c r="M5" s="196"/>
      <c r="N5" s="196"/>
      <c r="O5" s="196"/>
    </row>
    <row r="6" spans="1:22" s="33" customFormat="1" ht="8.1" customHeight="1" x14ac:dyDescent="0.2">
      <c r="K6" s="196"/>
      <c r="L6" s="196"/>
      <c r="M6" s="196"/>
      <c r="N6" s="196"/>
      <c r="O6" s="196"/>
    </row>
    <row r="7" spans="1:22" s="33" customFormat="1" ht="8.1" customHeight="1" x14ac:dyDescent="0.2">
      <c r="K7" s="196"/>
      <c r="L7" s="196"/>
      <c r="M7" s="196"/>
      <c r="N7" s="196"/>
      <c r="O7" s="196"/>
    </row>
    <row r="8" spans="1:22" s="33" customFormat="1" ht="8.1" customHeight="1" x14ac:dyDescent="0.2">
      <c r="K8" s="196"/>
      <c r="L8" s="196"/>
      <c r="M8" s="196"/>
      <c r="N8" s="196"/>
      <c r="O8" s="196"/>
    </row>
    <row r="9" spans="1:22" s="33" customFormat="1" ht="8.1" customHeight="1" x14ac:dyDescent="0.2"/>
    <row r="10" spans="1:22" s="33" customFormat="1" ht="8.1" customHeight="1" x14ac:dyDescent="0.2"/>
    <row r="12" spans="1:22" x14ac:dyDescent="0.2"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1:22" x14ac:dyDescent="0.2"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2" x14ac:dyDescent="0.2"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</row>
    <row r="15" spans="1:22" x14ac:dyDescent="0.2"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1:22" x14ac:dyDescent="0.2"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1:22" x14ac:dyDescent="0.2"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1:22" x14ac:dyDescent="0.2"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11:22" x14ac:dyDescent="0.2"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1:22" x14ac:dyDescent="0.2"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</row>
    <row r="21" spans="11:22" x14ac:dyDescent="0.2"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</row>
    <row r="22" spans="11:22" x14ac:dyDescent="0.2"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</row>
    <row r="23" spans="11:22" x14ac:dyDescent="0.2"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</row>
    <row r="24" spans="11:22" x14ac:dyDescent="0.2"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spans="11:22" x14ac:dyDescent="0.2"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spans="11:22" x14ac:dyDescent="0.2"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11:22" x14ac:dyDescent="0.2"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11:22" x14ac:dyDescent="0.2"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11:22" x14ac:dyDescent="0.2"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1:22" x14ac:dyDescent="0.2"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11:22" x14ac:dyDescent="0.2"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3" s="33" customFormat="1" x14ac:dyDescent="0.2"/>
    <row r="34" s="33" customFormat="1" x14ac:dyDescent="0.2"/>
  </sheetData>
  <mergeCells count="1">
    <mergeCell ref="K5:O8"/>
  </mergeCells>
  <phoneticPr fontId="0" type="noConversion"/>
  <pageMargins left="1.79" right="0.78740157499999996" top="2.19" bottom="0.984251969" header="0.4921259845" footer="0.4921259845"/>
  <pageSetup paperSize="9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9" r:id="rId4" name="ComboBox1">
          <controlPr defaultSize="0" autoLine="0" linkedCell="rL1.Gebiet01Ausw" listFillRange="rL1.Gebiet01Liste" r:id="rId5">
            <anchor moveWithCells="1">
              <from>
                <xdr:col>18</xdr:col>
                <xdr:colOff>0</xdr:colOff>
                <xdr:row>3</xdr:row>
                <xdr:rowOff>0</xdr:rowOff>
              </from>
              <to>
                <xdr:col>19</xdr:col>
                <xdr:colOff>495300</xdr:colOff>
                <xdr:row>5</xdr:row>
                <xdr:rowOff>38100</xdr:rowOff>
              </to>
            </anchor>
          </controlPr>
        </control>
      </mc:Choice>
      <mc:Fallback>
        <control shapeId="1029" r:id="rId4" name="ComboBox1"/>
      </mc:Fallback>
    </mc:AlternateContent>
    <mc:AlternateContent xmlns:mc="http://schemas.openxmlformats.org/markup-compatibility/2006">
      <mc:Choice Requires="x14">
        <control shapeId="1030" r:id="rId6" name="ComboBox2">
          <controlPr defaultSize="0" autoLine="0" linkedCell="rL1.Gebiet02Ausw" listFillRange="rL1.Gebiet02Liste" r:id="rId7">
            <anchor moveWithCells="1">
              <from>
                <xdr:col>18</xdr:col>
                <xdr:colOff>0</xdr:colOff>
                <xdr:row>6</xdr:row>
                <xdr:rowOff>66675</xdr:rowOff>
              </from>
              <to>
                <xdr:col>19</xdr:col>
                <xdr:colOff>495300</xdr:colOff>
                <xdr:row>9</xdr:row>
                <xdr:rowOff>9525</xdr:rowOff>
              </to>
            </anchor>
          </controlPr>
        </control>
      </mc:Choice>
      <mc:Fallback>
        <control shapeId="1030" r:id="rId6" name="ComboBox2"/>
      </mc:Fallback>
    </mc:AlternateContent>
    <mc:AlternateContent xmlns:mc="http://schemas.openxmlformats.org/markup-compatibility/2006">
      <mc:Choice Requires="x14">
        <control shapeId="1031" r:id="rId8" name="ComboBox3">
          <controlPr defaultSize="0" autoLine="0" linkedCell="rL1.Jahr01Ausw" listFillRange="rL1.Jahr01Liste" r:id="rId9">
            <anchor moveWithCells="1">
              <from>
                <xdr:col>16</xdr:col>
                <xdr:colOff>0</xdr:colOff>
                <xdr:row>3</xdr:row>
                <xdr:rowOff>0</xdr:rowOff>
              </from>
              <to>
                <xdr:col>17</xdr:col>
                <xdr:colOff>495300</xdr:colOff>
                <xdr:row>5</xdr:row>
                <xdr:rowOff>38100</xdr:rowOff>
              </to>
            </anchor>
          </controlPr>
        </control>
      </mc:Choice>
      <mc:Fallback>
        <control shapeId="1031" r:id="rId8" name="ComboBox3"/>
      </mc:Fallback>
    </mc:AlternateContent>
    <mc:AlternateContent xmlns:mc="http://schemas.openxmlformats.org/markup-compatibility/2006">
      <mc:Choice Requires="x14">
        <control shapeId="1032" r:id="rId10" name="ComboBox4">
          <controlPr defaultSize="0" autoLine="0" linkedCell="rL1.Jahr02Ausw" listFillRange="rL1.Jahr02Liste" r:id="rId11">
            <anchor moveWithCells="1">
              <from>
                <xdr:col>16</xdr:col>
                <xdr:colOff>0</xdr:colOff>
                <xdr:row>6</xdr:row>
                <xdr:rowOff>66675</xdr:rowOff>
              </from>
              <to>
                <xdr:col>17</xdr:col>
                <xdr:colOff>495300</xdr:colOff>
                <xdr:row>9</xdr:row>
                <xdr:rowOff>9525</xdr:rowOff>
              </to>
            </anchor>
          </controlPr>
        </control>
      </mc:Choice>
      <mc:Fallback>
        <control shapeId="1032" r:id="rId10" name="ComboBox4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indexed="14"/>
  </sheetPr>
  <dimension ref="A1:A10"/>
  <sheetViews>
    <sheetView workbookViewId="0"/>
  </sheetViews>
  <sheetFormatPr baseColWidth="10" defaultColWidth="7.7109375" defaultRowHeight="12.75" x14ac:dyDescent="0.2"/>
  <cols>
    <col min="1" max="10" width="1.7109375" style="1" customWidth="1"/>
    <col min="11" max="16384" width="7.7109375" style="1"/>
  </cols>
  <sheetData>
    <row r="1" ht="8.1" customHeight="1" x14ac:dyDescent="0.2"/>
    <row r="2" ht="8.1" customHeight="1" x14ac:dyDescent="0.2"/>
    <row r="3" ht="8.1" customHeight="1" x14ac:dyDescent="0.2"/>
    <row r="4" ht="8.1" customHeight="1" x14ac:dyDescent="0.2"/>
    <row r="5" ht="8.1" customHeight="1" x14ac:dyDescent="0.2"/>
    <row r="6" ht="8.1" customHeight="1" x14ac:dyDescent="0.2"/>
    <row r="7" ht="8.1" customHeight="1" x14ac:dyDescent="0.2"/>
    <row r="8" ht="8.1" customHeight="1" x14ac:dyDescent="0.2"/>
    <row r="9" ht="8.1" customHeight="1" x14ac:dyDescent="0.2"/>
    <row r="10" ht="8.1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indexed="48"/>
  </sheetPr>
  <dimension ref="G1:M24"/>
  <sheetViews>
    <sheetView workbookViewId="0">
      <selection activeCell="L25" sqref="L25"/>
    </sheetView>
  </sheetViews>
  <sheetFormatPr baseColWidth="10" defaultColWidth="7.7109375" defaultRowHeight="12.75" x14ac:dyDescent="0.2"/>
  <cols>
    <col min="1" max="6" width="1.7109375" style="1" customWidth="1"/>
    <col min="7" max="7" width="2.28515625" style="193" customWidth="1"/>
    <col min="8" max="10" width="1.7109375" style="1" customWidth="1"/>
    <col min="11" max="11" width="7.7109375" style="1" customWidth="1"/>
    <col min="12" max="13" width="30.7109375" style="1" customWidth="1"/>
    <col min="14" max="16384" width="7.7109375" style="1"/>
  </cols>
  <sheetData>
    <row r="1" spans="7:13" ht="8.1" customHeight="1" x14ac:dyDescent="0.2"/>
    <row r="2" spans="7:13" ht="8.1" customHeight="1" x14ac:dyDescent="0.2"/>
    <row r="3" spans="7:13" ht="8.1" customHeight="1" x14ac:dyDescent="0.2"/>
    <row r="4" spans="7:13" ht="13.15" customHeight="1" x14ac:dyDescent="0.2">
      <c r="L4" s="1" t="str">
        <f>"rD"&amp;rL1.Jahr01Ausw+1&amp;".Knoten"</f>
        <v>rD4.Knoten</v>
      </c>
      <c r="M4" s="1" t="str">
        <f>"rD"&amp;rL1.Jahr02Ausw+1&amp;".Knoten"</f>
        <v>rD4.Knoten</v>
      </c>
    </row>
    <row r="5" spans="7:13" ht="8.1" customHeight="1" x14ac:dyDescent="0.2"/>
    <row r="6" spans="7:13" ht="18" customHeight="1" x14ac:dyDescent="0.2"/>
    <row r="7" spans="7:13" ht="8.1" customHeight="1" x14ac:dyDescent="0.2"/>
    <row r="8" spans="7:13" ht="18" customHeight="1" x14ac:dyDescent="0.2"/>
    <row r="9" spans="7:13" ht="8.1" customHeight="1" x14ac:dyDescent="0.2"/>
    <row r="10" spans="7:13" ht="8.1" customHeight="1" x14ac:dyDescent="0.2"/>
    <row r="11" spans="7:13" x14ac:dyDescent="0.2">
      <c r="L11" s="182">
        <f ca="1">IF(rL1.Jahr01Ausw=5,"",OFFSET(rL1.Jahr01Kopf,rL1.Jahr01Ausw+1,0))</f>
        <v>2003</v>
      </c>
      <c r="M11" s="182">
        <f ca="1">IF(rL1.Jahr02Ausw=5,"",OFFSET(rL1.Jahr02Kopf,rL1.Jahr02Ausw+1,0))</f>
        <v>2003</v>
      </c>
    </row>
    <row r="12" spans="7:13" x14ac:dyDescent="0.2">
      <c r="G12" s="194">
        <v>0</v>
      </c>
      <c r="L12" s="1" t="str">
        <f ca="1">IF(rL1.Jahr01Ausw=5,"","  "&amp;$L$11&amp;"  /  "&amp;OFFSET(INDIRECT($L$4),0,rL1.Gebiet01Ausw+1))</f>
        <v xml:space="preserve">  2003  /  America</v>
      </c>
      <c r="M12" s="1" t="str">
        <f ca="1">IF(rL1.Jahr02Ausw=5,"","  "&amp;$M$11&amp;"  /  "&amp;OFFSET(INDIRECT($M$4),0,rL1.Gebiet02Ausw+1))</f>
        <v xml:space="preserve">  2003  /  Asia</v>
      </c>
    </row>
    <row r="13" spans="7:13" x14ac:dyDescent="0.2">
      <c r="G13" s="193">
        <v>1</v>
      </c>
      <c r="K13" s="182" t="s">
        <v>76</v>
      </c>
      <c r="L13" s="175">
        <f t="shared" ref="L13:L24" ca="1" si="0">IF(rL1.Jahr01Ausw=5,#N/A,OFFSET(INDIRECT($L$4),$G13,rL1.Gebiet01Ausw+1))</f>
        <v>105.7</v>
      </c>
      <c r="M13" s="175">
        <f t="shared" ref="M13:M24" ca="1" si="1">IF(rL1.Jahr02Ausw=5,#N/A,OFFSET(INDIRECT($M$4),$G13,rL1.Gebiet02Ausw+1))</f>
        <v>85</v>
      </c>
    </row>
    <row r="14" spans="7:13" x14ac:dyDescent="0.2">
      <c r="G14" s="193">
        <v>2</v>
      </c>
      <c r="K14" s="182" t="s">
        <v>77</v>
      </c>
      <c r="L14" s="175">
        <f t="shared" ca="1" si="0"/>
        <v>105</v>
      </c>
      <c r="M14" s="175">
        <f t="shared" ca="1" si="1"/>
        <v>83.8</v>
      </c>
    </row>
    <row r="15" spans="7:13" x14ac:dyDescent="0.2">
      <c r="G15" s="194">
        <v>3</v>
      </c>
      <c r="K15" s="182" t="s">
        <v>84</v>
      </c>
      <c r="L15" s="175">
        <f t="shared" ca="1" si="0"/>
        <v>110.3</v>
      </c>
      <c r="M15" s="175">
        <f t="shared" ca="1" si="1"/>
        <v>90.3</v>
      </c>
    </row>
    <row r="16" spans="7:13" x14ac:dyDescent="0.2">
      <c r="G16" s="193">
        <v>4</v>
      </c>
      <c r="K16" s="182" t="s">
        <v>78</v>
      </c>
      <c r="L16" s="175">
        <f t="shared" ca="1" si="0"/>
        <v>119.8</v>
      </c>
      <c r="M16" s="175">
        <f t="shared" ca="1" si="1"/>
        <v>97.3</v>
      </c>
    </row>
    <row r="17" spans="7:13" x14ac:dyDescent="0.2">
      <c r="G17" s="193">
        <v>5</v>
      </c>
      <c r="K17" s="182" t="s">
        <v>65</v>
      </c>
      <c r="L17" s="175">
        <f t="shared" ca="1" si="0"/>
        <v>109.5</v>
      </c>
      <c r="M17" s="175">
        <f t="shared" ca="1" si="1"/>
        <v>89.6</v>
      </c>
    </row>
    <row r="18" spans="7:13" x14ac:dyDescent="0.2">
      <c r="G18" s="194">
        <v>6</v>
      </c>
      <c r="K18" s="182" t="s">
        <v>79</v>
      </c>
      <c r="L18" s="175">
        <f t="shared" ca="1" si="0"/>
        <v>108.5</v>
      </c>
      <c r="M18" s="175">
        <f t="shared" ca="1" si="1"/>
        <v>93.7</v>
      </c>
    </row>
    <row r="19" spans="7:13" x14ac:dyDescent="0.2">
      <c r="G19" s="193">
        <v>7</v>
      </c>
      <c r="K19" s="182" t="s">
        <v>80</v>
      </c>
      <c r="L19" s="175">
        <f t="shared" ca="1" si="0"/>
        <v>112.8</v>
      </c>
      <c r="M19" s="175">
        <f t="shared" ca="1" si="1"/>
        <v>94.8</v>
      </c>
    </row>
    <row r="20" spans="7:13" x14ac:dyDescent="0.2">
      <c r="G20" s="193">
        <v>8</v>
      </c>
      <c r="K20" s="182" t="s">
        <v>81</v>
      </c>
      <c r="L20" s="175">
        <f t="shared" ca="1" si="0"/>
        <v>113.8</v>
      </c>
      <c r="M20" s="175">
        <f t="shared" ca="1" si="1"/>
        <v>96.6</v>
      </c>
    </row>
    <row r="21" spans="7:13" x14ac:dyDescent="0.2">
      <c r="G21" s="194">
        <v>9</v>
      </c>
      <c r="K21" s="182" t="s">
        <v>82</v>
      </c>
      <c r="L21" s="175">
        <f t="shared" ca="1" si="0"/>
        <v>112.4</v>
      </c>
      <c r="M21" s="175">
        <f t="shared" ca="1" si="1"/>
        <v>97.5</v>
      </c>
    </row>
    <row r="22" spans="7:13" x14ac:dyDescent="0.2">
      <c r="G22" s="193">
        <v>10</v>
      </c>
      <c r="K22" s="182" t="s">
        <v>85</v>
      </c>
      <c r="L22" s="175">
        <f t="shared" ca="1" si="0"/>
        <v>114.3</v>
      </c>
      <c r="M22" s="175">
        <f t="shared" ca="1" si="1"/>
        <v>91.6</v>
      </c>
    </row>
    <row r="23" spans="7:13" x14ac:dyDescent="0.2">
      <c r="G23" s="193">
        <v>11</v>
      </c>
      <c r="K23" s="182" t="s">
        <v>83</v>
      </c>
      <c r="L23" s="175">
        <f t="shared" ca="1" si="0"/>
        <v>115.3</v>
      </c>
      <c r="M23" s="175">
        <f t="shared" ca="1" si="1"/>
        <v>88.5</v>
      </c>
    </row>
    <row r="24" spans="7:13" x14ac:dyDescent="0.2">
      <c r="G24" s="194">
        <v>12</v>
      </c>
      <c r="K24" s="182" t="s">
        <v>86</v>
      </c>
      <c r="L24" s="175">
        <f t="shared" ca="1" si="0"/>
        <v>110.4</v>
      </c>
      <c r="M24" s="175">
        <f t="shared" ca="1" si="1"/>
        <v>82.7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9219" r:id="rId4" name="ComboBox1">
          <controlPr defaultSize="0" autoLine="0" linkedCell="rL1.Gebiet01Ausw" listFillRange="rL1.Gebiet01Liste" r:id="rId5">
            <anchor moveWithCells="1">
              <from>
                <xdr:col>11</xdr:col>
                <xdr:colOff>0</xdr:colOff>
                <xdr:row>7</xdr:row>
                <xdr:rowOff>0</xdr:rowOff>
              </from>
              <to>
                <xdr:col>11</xdr:col>
                <xdr:colOff>1009650</xdr:colOff>
                <xdr:row>8</xdr:row>
                <xdr:rowOff>0</xdr:rowOff>
              </to>
            </anchor>
          </controlPr>
        </control>
      </mc:Choice>
      <mc:Fallback>
        <control shapeId="9219" r:id="rId4" name="ComboBox1"/>
      </mc:Fallback>
    </mc:AlternateContent>
    <mc:AlternateContent xmlns:mc="http://schemas.openxmlformats.org/markup-compatibility/2006">
      <mc:Choice Requires="x14">
        <control shapeId="9220" r:id="rId6" name="ComboBox2">
          <controlPr defaultSize="0" autoLine="0" linkedCell="rL1.Gebiet02Ausw" listFillRange="rL1.Gebiet02Liste" r:id="rId7">
            <anchor moveWithCells="1">
              <from>
                <xdr:col>12</xdr:col>
                <xdr:colOff>0</xdr:colOff>
                <xdr:row>7</xdr:row>
                <xdr:rowOff>0</xdr:rowOff>
              </from>
              <to>
                <xdr:col>12</xdr:col>
                <xdr:colOff>1009650</xdr:colOff>
                <xdr:row>8</xdr:row>
                <xdr:rowOff>0</xdr:rowOff>
              </to>
            </anchor>
          </controlPr>
        </control>
      </mc:Choice>
      <mc:Fallback>
        <control shapeId="9220" r:id="rId6" name="ComboBox2"/>
      </mc:Fallback>
    </mc:AlternateContent>
    <mc:AlternateContent xmlns:mc="http://schemas.openxmlformats.org/markup-compatibility/2006">
      <mc:Choice Requires="x14">
        <control shapeId="9224" r:id="rId8" name="ComboBox3">
          <controlPr defaultSize="0" autoLine="0" linkedCell="rL1.Jahr01Ausw" listFillRange="rL1.Jahr01Liste" r:id="rId9">
            <anchor moveWithCells="1">
              <from>
                <xdr:col>11</xdr:col>
                <xdr:colOff>0</xdr:colOff>
                <xdr:row>5</xdr:row>
                <xdr:rowOff>0</xdr:rowOff>
              </from>
              <to>
                <xdr:col>11</xdr:col>
                <xdr:colOff>1009650</xdr:colOff>
                <xdr:row>6</xdr:row>
                <xdr:rowOff>0</xdr:rowOff>
              </to>
            </anchor>
          </controlPr>
        </control>
      </mc:Choice>
      <mc:Fallback>
        <control shapeId="9224" r:id="rId8" name="ComboBox3"/>
      </mc:Fallback>
    </mc:AlternateContent>
    <mc:AlternateContent xmlns:mc="http://schemas.openxmlformats.org/markup-compatibility/2006">
      <mc:Choice Requires="x14">
        <control shapeId="9225" r:id="rId10" name="ComboBox4">
          <controlPr defaultSize="0" autoLine="0" linkedCell="rL1.Jahr02Ausw" listFillRange="rL1.Jahr02Liste" r:id="rId11">
            <anchor moveWithCells="1">
              <from>
                <xdr:col>12</xdr:col>
                <xdr:colOff>0</xdr:colOff>
                <xdr:row>5</xdr:row>
                <xdr:rowOff>0</xdr:rowOff>
              </from>
              <to>
                <xdr:col>12</xdr:col>
                <xdr:colOff>1009650</xdr:colOff>
                <xdr:row>6</xdr:row>
                <xdr:rowOff>0</xdr:rowOff>
              </to>
            </anchor>
          </controlPr>
        </control>
      </mc:Choice>
      <mc:Fallback>
        <control shapeId="9225" r:id="rId10" name="ComboBox4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indexed="48"/>
  </sheetPr>
  <dimension ref="G1:U31"/>
  <sheetViews>
    <sheetView workbookViewId="0">
      <selection activeCell="K11" sqref="K11"/>
    </sheetView>
  </sheetViews>
  <sheetFormatPr baseColWidth="10" defaultColWidth="7.7109375" defaultRowHeight="12.75" x14ac:dyDescent="0.2"/>
  <cols>
    <col min="1" max="6" width="1.7109375" style="1" customWidth="1"/>
    <col min="7" max="7" width="2.7109375" style="16" bestFit="1" customWidth="1"/>
    <col min="8" max="10" width="1.7109375" style="1" customWidth="1"/>
    <col min="11" max="15" width="10.7109375" style="1" customWidth="1"/>
    <col min="16" max="16384" width="7.7109375" style="1"/>
  </cols>
  <sheetData>
    <row r="1" spans="7:21" ht="8.1" customHeight="1" x14ac:dyDescent="0.2"/>
    <row r="2" spans="7:21" ht="8.1" customHeight="1" x14ac:dyDescent="0.2"/>
    <row r="3" spans="7:21" ht="8.1" customHeight="1" x14ac:dyDescent="0.2"/>
    <row r="4" spans="7:21" ht="8.1" customHeight="1" x14ac:dyDescent="0.2"/>
    <row r="5" spans="7:21" s="8" customFormat="1" x14ac:dyDescent="0.2">
      <c r="G5" s="16"/>
      <c r="K5" s="16">
        <v>0</v>
      </c>
      <c r="L5" s="16">
        <v>1</v>
      </c>
      <c r="M5" s="16">
        <v>2</v>
      </c>
      <c r="N5" s="16">
        <v>3</v>
      </c>
      <c r="O5" s="16">
        <v>4</v>
      </c>
      <c r="P5" s="16">
        <v>5</v>
      </c>
      <c r="Q5" s="16">
        <v>6</v>
      </c>
      <c r="R5" s="16">
        <v>7</v>
      </c>
      <c r="S5" s="16">
        <v>8</v>
      </c>
      <c r="T5" s="16">
        <v>9</v>
      </c>
      <c r="U5" s="16">
        <v>10</v>
      </c>
    </row>
    <row r="6" spans="7:21" ht="8.1" customHeight="1" x14ac:dyDescent="0.2"/>
    <row r="7" spans="7:21" ht="8.1" customHeight="1" x14ac:dyDescent="0.2"/>
    <row r="8" spans="7:21" ht="8.1" customHeight="1" x14ac:dyDescent="0.2"/>
    <row r="9" spans="7:21" ht="8.1" customHeight="1" x14ac:dyDescent="0.2"/>
    <row r="10" spans="7:21" ht="8.1" customHeight="1" x14ac:dyDescent="0.2"/>
    <row r="11" spans="7:21" x14ac:dyDescent="0.2">
      <c r="G11" s="16">
        <v>0</v>
      </c>
      <c r="K11" s="181" t="s">
        <v>57</v>
      </c>
      <c r="L11" s="178" t="s">
        <v>58</v>
      </c>
      <c r="M11" s="178" t="s">
        <v>59</v>
      </c>
      <c r="N11" s="178" t="s">
        <v>60</v>
      </c>
      <c r="O11" s="177" t="s">
        <v>166</v>
      </c>
    </row>
    <row r="12" spans="7:21" x14ac:dyDescent="0.2">
      <c r="G12" s="16">
        <v>1</v>
      </c>
      <c r="K12" s="172" t="s">
        <v>61</v>
      </c>
      <c r="L12" s="173">
        <v>124</v>
      </c>
      <c r="M12" s="173">
        <v>87.9</v>
      </c>
      <c r="N12" s="173">
        <v>93.8</v>
      </c>
      <c r="O12" s="179">
        <f>(L12+M12+N12)/3</f>
        <v>101.89999999999999</v>
      </c>
    </row>
    <row r="13" spans="7:21" x14ac:dyDescent="0.2">
      <c r="G13" s="16">
        <v>2</v>
      </c>
      <c r="K13" s="172" t="s">
        <v>62</v>
      </c>
      <c r="L13" s="173">
        <v>117.6</v>
      </c>
      <c r="M13" s="173">
        <v>90.7</v>
      </c>
      <c r="N13" s="173">
        <v>94.6</v>
      </c>
      <c r="O13" s="179">
        <f t="shared" ref="O13:O23" si="0">(L13+M13+N13)/3</f>
        <v>100.96666666666665</v>
      </c>
    </row>
    <row r="14" spans="7:21" x14ac:dyDescent="0.2">
      <c r="G14" s="16">
        <v>3</v>
      </c>
      <c r="K14" s="172" t="s">
        <v>63</v>
      </c>
      <c r="L14" s="173">
        <v>119.6</v>
      </c>
      <c r="M14" s="173">
        <v>92.9</v>
      </c>
      <c r="N14" s="173">
        <v>94.6</v>
      </c>
      <c r="O14" s="179">
        <f t="shared" si="0"/>
        <v>102.36666666666667</v>
      </c>
    </row>
    <row r="15" spans="7:21" x14ac:dyDescent="0.2">
      <c r="G15" s="16">
        <v>4</v>
      </c>
      <c r="K15" s="172" t="s">
        <v>64</v>
      </c>
      <c r="L15" s="173">
        <v>123</v>
      </c>
      <c r="M15" s="173">
        <v>106.6</v>
      </c>
      <c r="N15" s="173">
        <v>94.7</v>
      </c>
      <c r="O15" s="179">
        <f t="shared" si="0"/>
        <v>108.10000000000001</v>
      </c>
    </row>
    <row r="16" spans="7:21" x14ac:dyDescent="0.2">
      <c r="G16" s="16">
        <v>5</v>
      </c>
      <c r="K16" s="172" t="s">
        <v>65</v>
      </c>
      <c r="L16" s="173">
        <v>135.6</v>
      </c>
      <c r="M16" s="173">
        <v>111.6</v>
      </c>
      <c r="N16" s="173">
        <v>94.7</v>
      </c>
      <c r="O16" s="179">
        <f t="shared" si="0"/>
        <v>113.96666666666665</v>
      </c>
    </row>
    <row r="17" spans="7:15" x14ac:dyDescent="0.2">
      <c r="G17" s="16">
        <v>6</v>
      </c>
      <c r="K17" s="172" t="s">
        <v>66</v>
      </c>
      <c r="L17" s="173">
        <v>130.30000000000001</v>
      </c>
      <c r="M17" s="173">
        <v>107.7</v>
      </c>
      <c r="N17" s="173">
        <v>95.4</v>
      </c>
      <c r="O17" s="179">
        <f t="shared" si="0"/>
        <v>111.13333333333333</v>
      </c>
    </row>
    <row r="18" spans="7:15" x14ac:dyDescent="0.2">
      <c r="G18" s="16">
        <v>7</v>
      </c>
      <c r="K18" s="172" t="s">
        <v>67</v>
      </c>
      <c r="L18" s="173">
        <v>123.3</v>
      </c>
      <c r="M18" s="173">
        <v>108.9</v>
      </c>
      <c r="N18" s="173">
        <v>96.1</v>
      </c>
      <c r="O18" s="179">
        <f t="shared" si="0"/>
        <v>109.43333333333332</v>
      </c>
    </row>
    <row r="19" spans="7:15" x14ac:dyDescent="0.2">
      <c r="G19" s="16">
        <v>8</v>
      </c>
      <c r="K19" s="172" t="s">
        <v>68</v>
      </c>
      <c r="L19" s="173">
        <v>129.4</v>
      </c>
      <c r="M19" s="173">
        <v>120.1</v>
      </c>
      <c r="N19" s="173">
        <v>96.1</v>
      </c>
      <c r="O19" s="179">
        <f t="shared" si="0"/>
        <v>115.2</v>
      </c>
    </row>
    <row r="20" spans="7:15" x14ac:dyDescent="0.2">
      <c r="G20" s="16">
        <v>9</v>
      </c>
      <c r="K20" s="172" t="s">
        <v>69</v>
      </c>
      <c r="L20" s="173">
        <v>136.9</v>
      </c>
      <c r="M20" s="173">
        <v>123.8</v>
      </c>
      <c r="N20" s="173">
        <v>96.8</v>
      </c>
      <c r="O20" s="179">
        <f t="shared" si="0"/>
        <v>119.16666666666667</v>
      </c>
    </row>
    <row r="21" spans="7:15" x14ac:dyDescent="0.2">
      <c r="G21" s="16">
        <v>10</v>
      </c>
      <c r="K21" s="172" t="s">
        <v>70</v>
      </c>
      <c r="L21" s="173">
        <v>140.6</v>
      </c>
      <c r="M21" s="173">
        <v>128</v>
      </c>
      <c r="N21" s="173">
        <v>97.8</v>
      </c>
      <c r="O21" s="179">
        <f t="shared" si="0"/>
        <v>122.13333333333334</v>
      </c>
    </row>
    <row r="22" spans="7:15" x14ac:dyDescent="0.2">
      <c r="G22" s="16">
        <v>11</v>
      </c>
      <c r="K22" s="172" t="s">
        <v>71</v>
      </c>
      <c r="L22" s="173">
        <v>141.1</v>
      </c>
      <c r="M22" s="173">
        <v>126.6</v>
      </c>
      <c r="N22" s="173">
        <v>98.1</v>
      </c>
      <c r="O22" s="179">
        <f t="shared" si="0"/>
        <v>121.93333333333332</v>
      </c>
    </row>
    <row r="23" spans="7:15" x14ac:dyDescent="0.2">
      <c r="G23" s="16">
        <v>12</v>
      </c>
      <c r="K23" s="172" t="s">
        <v>72</v>
      </c>
      <c r="L23" s="173">
        <v>135.69999999999999</v>
      </c>
      <c r="M23" s="173">
        <v>121.4</v>
      </c>
      <c r="N23" s="173">
        <v>98.1</v>
      </c>
      <c r="O23" s="179">
        <f t="shared" si="0"/>
        <v>118.40000000000002</v>
      </c>
    </row>
    <row r="24" spans="7:15" x14ac:dyDescent="0.2">
      <c r="G24" s="16">
        <v>13</v>
      </c>
    </row>
    <row r="25" spans="7:15" x14ac:dyDescent="0.2">
      <c r="G25" s="16">
        <v>14</v>
      </c>
      <c r="K25" s="176" t="s">
        <v>74</v>
      </c>
      <c r="L25" s="179">
        <f>SUM(L12:L23)/12</f>
        <v>129.7583333333333</v>
      </c>
      <c r="M25" s="179">
        <f>SUM(M12:M23)/12</f>
        <v>110.51666666666667</v>
      </c>
      <c r="N25" s="179">
        <f>SUM(N12:N23)/12</f>
        <v>95.899999999999977</v>
      </c>
    </row>
    <row r="26" spans="7:15" x14ac:dyDescent="0.2">
      <c r="G26" s="16">
        <v>15</v>
      </c>
    </row>
    <row r="27" spans="7:15" x14ac:dyDescent="0.2">
      <c r="G27" s="16">
        <v>16</v>
      </c>
    </row>
    <row r="28" spans="7:15" x14ac:dyDescent="0.2">
      <c r="G28" s="16">
        <v>17</v>
      </c>
    </row>
    <row r="29" spans="7:15" x14ac:dyDescent="0.2">
      <c r="G29" s="16">
        <v>18</v>
      </c>
    </row>
    <row r="30" spans="7:15" x14ac:dyDescent="0.2">
      <c r="G30" s="16">
        <v>19</v>
      </c>
    </row>
    <row r="31" spans="7:15" x14ac:dyDescent="0.2">
      <c r="G31" s="16">
        <v>20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indexed="48"/>
  </sheetPr>
  <dimension ref="G1:U31"/>
  <sheetViews>
    <sheetView workbookViewId="0">
      <selection activeCell="K11" sqref="K11"/>
    </sheetView>
  </sheetViews>
  <sheetFormatPr baseColWidth="10" defaultColWidth="7.7109375" defaultRowHeight="12.75" x14ac:dyDescent="0.2"/>
  <cols>
    <col min="1" max="6" width="1.7109375" style="1" customWidth="1"/>
    <col min="7" max="7" width="2.7109375" style="16" bestFit="1" customWidth="1"/>
    <col min="8" max="10" width="1.7109375" style="1" customWidth="1"/>
    <col min="11" max="15" width="10.7109375" style="1" customWidth="1"/>
    <col min="16" max="16384" width="7.7109375" style="1"/>
  </cols>
  <sheetData>
    <row r="1" spans="7:21" ht="8.1" customHeight="1" x14ac:dyDescent="0.2"/>
    <row r="2" spans="7:21" ht="8.1" customHeight="1" x14ac:dyDescent="0.2"/>
    <row r="3" spans="7:21" ht="8.1" customHeight="1" x14ac:dyDescent="0.2"/>
    <row r="4" spans="7:21" ht="8.1" customHeight="1" x14ac:dyDescent="0.2"/>
    <row r="5" spans="7:21" s="8" customFormat="1" x14ac:dyDescent="0.2">
      <c r="G5" s="16"/>
      <c r="K5" s="16">
        <v>0</v>
      </c>
      <c r="L5" s="16">
        <v>1</v>
      </c>
      <c r="M5" s="16">
        <v>2</v>
      </c>
      <c r="N5" s="16">
        <v>3</v>
      </c>
      <c r="O5" s="16">
        <v>4</v>
      </c>
      <c r="P5" s="16">
        <v>5</v>
      </c>
      <c r="Q5" s="16">
        <v>6</v>
      </c>
      <c r="R5" s="16">
        <v>7</v>
      </c>
      <c r="S5" s="16">
        <v>8</v>
      </c>
      <c r="T5" s="16">
        <v>9</v>
      </c>
      <c r="U5" s="16">
        <v>10</v>
      </c>
    </row>
    <row r="6" spans="7:21" ht="8.1" customHeight="1" x14ac:dyDescent="0.2"/>
    <row r="7" spans="7:21" ht="8.1" customHeight="1" x14ac:dyDescent="0.2"/>
    <row r="8" spans="7:21" ht="8.1" customHeight="1" x14ac:dyDescent="0.2"/>
    <row r="9" spans="7:21" ht="8.1" customHeight="1" x14ac:dyDescent="0.2"/>
    <row r="10" spans="7:21" ht="8.1" customHeight="1" x14ac:dyDescent="0.2"/>
    <row r="11" spans="7:21" x14ac:dyDescent="0.2">
      <c r="G11" s="16">
        <v>0</v>
      </c>
      <c r="K11" s="181" t="s">
        <v>57</v>
      </c>
      <c r="L11" s="178" t="s">
        <v>58</v>
      </c>
      <c r="M11" s="178" t="s">
        <v>59</v>
      </c>
      <c r="N11" s="178" t="s">
        <v>60</v>
      </c>
      <c r="O11" s="177" t="s">
        <v>166</v>
      </c>
    </row>
    <row r="12" spans="7:21" x14ac:dyDescent="0.2">
      <c r="G12" s="16">
        <v>1</v>
      </c>
      <c r="K12" s="172" t="s">
        <v>61</v>
      </c>
      <c r="L12" s="173">
        <v>131.30000000000001</v>
      </c>
      <c r="M12" s="173">
        <v>111.6</v>
      </c>
      <c r="N12" s="173">
        <v>98.3</v>
      </c>
      <c r="O12" s="179">
        <f>(L12+M12+N12)/3</f>
        <v>113.73333333333333</v>
      </c>
    </row>
    <row r="13" spans="7:21" x14ac:dyDescent="0.2">
      <c r="G13" s="16">
        <v>2</v>
      </c>
      <c r="K13" s="172" t="s">
        <v>62</v>
      </c>
      <c r="L13" s="173">
        <v>132.4</v>
      </c>
      <c r="M13" s="173">
        <v>114.8</v>
      </c>
      <c r="N13" s="173">
        <v>98.1</v>
      </c>
      <c r="O13" s="179">
        <f t="shared" ref="O13:O23" si="0">(L13+M13+N13)/3</f>
        <v>115.09999999999998</v>
      </c>
    </row>
    <row r="14" spans="7:21" x14ac:dyDescent="0.2">
      <c r="G14" s="16">
        <v>3</v>
      </c>
      <c r="K14" s="172" t="s">
        <v>63</v>
      </c>
      <c r="L14" s="173">
        <v>133.4</v>
      </c>
      <c r="M14" s="173">
        <v>115.7</v>
      </c>
      <c r="N14" s="173">
        <v>97.9</v>
      </c>
      <c r="O14" s="179">
        <f t="shared" si="0"/>
        <v>115.66666666666667</v>
      </c>
    </row>
    <row r="15" spans="7:21" x14ac:dyDescent="0.2">
      <c r="G15" s="16">
        <v>4</v>
      </c>
      <c r="K15" s="172" t="s">
        <v>64</v>
      </c>
      <c r="L15" s="173">
        <v>137.30000000000001</v>
      </c>
      <c r="M15" s="173">
        <v>113.9</v>
      </c>
      <c r="N15" s="173">
        <v>97.8</v>
      </c>
      <c r="O15" s="179">
        <f t="shared" si="0"/>
        <v>116.33333333333333</v>
      </c>
    </row>
    <row r="16" spans="7:21" x14ac:dyDescent="0.2">
      <c r="G16" s="16">
        <v>5</v>
      </c>
      <c r="K16" s="172" t="s">
        <v>65</v>
      </c>
      <c r="L16" s="173">
        <v>138.69999999999999</v>
      </c>
      <c r="M16" s="173">
        <v>110.1</v>
      </c>
      <c r="N16" s="173">
        <v>97.8</v>
      </c>
      <c r="O16" s="179">
        <f t="shared" si="0"/>
        <v>115.53333333333332</v>
      </c>
    </row>
    <row r="17" spans="7:15" x14ac:dyDescent="0.2">
      <c r="G17" s="16">
        <v>6</v>
      </c>
      <c r="K17" s="172" t="s">
        <v>66</v>
      </c>
      <c r="L17" s="173">
        <v>141.5</v>
      </c>
      <c r="M17" s="173">
        <v>102.8</v>
      </c>
      <c r="N17" s="173">
        <v>97.8</v>
      </c>
      <c r="O17" s="179">
        <f t="shared" si="0"/>
        <v>114.03333333333335</v>
      </c>
    </row>
    <row r="18" spans="7:15" x14ac:dyDescent="0.2">
      <c r="G18" s="16">
        <v>7</v>
      </c>
      <c r="K18" s="172" t="s">
        <v>67</v>
      </c>
      <c r="L18" s="173">
        <v>141.4</v>
      </c>
      <c r="M18" s="173">
        <v>98.6</v>
      </c>
      <c r="N18" s="173">
        <v>97.8</v>
      </c>
      <c r="O18" s="179">
        <f t="shared" si="0"/>
        <v>112.60000000000001</v>
      </c>
    </row>
    <row r="19" spans="7:15" x14ac:dyDescent="0.2">
      <c r="G19" s="16">
        <v>8</v>
      </c>
      <c r="K19" s="172" t="s">
        <v>68</v>
      </c>
      <c r="L19" s="173">
        <v>135.80000000000001</v>
      </c>
      <c r="M19" s="173">
        <v>91.8</v>
      </c>
      <c r="N19" s="173">
        <v>97.3</v>
      </c>
      <c r="O19" s="179">
        <f t="shared" si="0"/>
        <v>108.30000000000001</v>
      </c>
    </row>
    <row r="20" spans="7:15" x14ac:dyDescent="0.2">
      <c r="G20" s="16">
        <v>9</v>
      </c>
      <c r="K20" s="172" t="s">
        <v>69</v>
      </c>
      <c r="L20" s="173">
        <v>134.30000000000001</v>
      </c>
      <c r="M20" s="173">
        <v>78.3</v>
      </c>
      <c r="N20" s="173">
        <v>97.3</v>
      </c>
      <c r="O20" s="179">
        <f t="shared" si="0"/>
        <v>103.30000000000001</v>
      </c>
    </row>
    <row r="21" spans="7:15" x14ac:dyDescent="0.2">
      <c r="G21" s="16">
        <v>10</v>
      </c>
      <c r="K21" s="172" t="s">
        <v>70</v>
      </c>
      <c r="L21" s="173">
        <v>135.9</v>
      </c>
      <c r="M21" s="173">
        <v>73.2</v>
      </c>
      <c r="N21" s="173">
        <v>97.3</v>
      </c>
      <c r="O21" s="179">
        <f t="shared" si="0"/>
        <v>102.13333333333334</v>
      </c>
    </row>
    <row r="22" spans="7:15" x14ac:dyDescent="0.2">
      <c r="G22" s="16">
        <v>11</v>
      </c>
      <c r="K22" s="172" t="s">
        <v>71</v>
      </c>
      <c r="L22" s="173">
        <v>137.6</v>
      </c>
      <c r="M22" s="173">
        <v>73.400000000000006</v>
      </c>
      <c r="N22" s="173">
        <v>97.3</v>
      </c>
      <c r="O22" s="179">
        <f t="shared" si="0"/>
        <v>102.76666666666667</v>
      </c>
    </row>
    <row r="23" spans="7:15" x14ac:dyDescent="0.2">
      <c r="G23" s="16">
        <v>12</v>
      </c>
      <c r="K23" s="172" t="s">
        <v>72</v>
      </c>
      <c r="L23" s="173">
        <v>136.4</v>
      </c>
      <c r="M23" s="173">
        <v>69.900000000000006</v>
      </c>
      <c r="N23" s="173">
        <v>97.1</v>
      </c>
      <c r="O23" s="179">
        <f t="shared" si="0"/>
        <v>101.13333333333333</v>
      </c>
    </row>
    <row r="24" spans="7:15" x14ac:dyDescent="0.2">
      <c r="G24" s="16">
        <v>13</v>
      </c>
    </row>
    <row r="25" spans="7:15" x14ac:dyDescent="0.2">
      <c r="G25" s="16">
        <v>14</v>
      </c>
      <c r="K25" s="176" t="s">
        <v>74</v>
      </c>
      <c r="L25" s="179">
        <f>SUM(L12:L23)/12</f>
        <v>136.33333333333334</v>
      </c>
      <c r="M25" s="179">
        <f>SUM(M12:M23)/12</f>
        <v>96.175000000000011</v>
      </c>
      <c r="N25" s="179">
        <f>SUM(N12:N23)/12</f>
        <v>97.649999999999977</v>
      </c>
    </row>
    <row r="26" spans="7:15" x14ac:dyDescent="0.2">
      <c r="G26" s="16">
        <v>15</v>
      </c>
    </row>
    <row r="27" spans="7:15" x14ac:dyDescent="0.2">
      <c r="G27" s="16">
        <v>16</v>
      </c>
    </row>
    <row r="28" spans="7:15" x14ac:dyDescent="0.2">
      <c r="G28" s="16">
        <v>17</v>
      </c>
    </row>
    <row r="29" spans="7:15" x14ac:dyDescent="0.2">
      <c r="G29" s="16">
        <v>18</v>
      </c>
    </row>
    <row r="30" spans="7:15" x14ac:dyDescent="0.2">
      <c r="G30" s="16">
        <v>19</v>
      </c>
    </row>
    <row r="31" spans="7:15" x14ac:dyDescent="0.2">
      <c r="G31" s="16">
        <v>20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indexed="48"/>
  </sheetPr>
  <dimension ref="G1:U31"/>
  <sheetViews>
    <sheetView workbookViewId="0">
      <selection activeCell="M33" sqref="M33"/>
    </sheetView>
  </sheetViews>
  <sheetFormatPr baseColWidth="10" defaultColWidth="7.7109375" defaultRowHeight="12.75" x14ac:dyDescent="0.2"/>
  <cols>
    <col min="1" max="6" width="1.7109375" style="1" customWidth="1"/>
    <col min="7" max="7" width="2.7109375" style="16" bestFit="1" customWidth="1"/>
    <col min="8" max="10" width="1.7109375" style="1" customWidth="1"/>
    <col min="11" max="15" width="10.7109375" style="1" customWidth="1"/>
    <col min="16" max="16384" width="7.7109375" style="1"/>
  </cols>
  <sheetData>
    <row r="1" spans="7:21" ht="8.1" customHeight="1" x14ac:dyDescent="0.2"/>
    <row r="2" spans="7:21" ht="8.1" customHeight="1" x14ac:dyDescent="0.2"/>
    <row r="3" spans="7:21" ht="8.1" customHeight="1" x14ac:dyDescent="0.2"/>
    <row r="4" spans="7:21" ht="8.1" customHeight="1" x14ac:dyDescent="0.2"/>
    <row r="5" spans="7:21" s="8" customFormat="1" x14ac:dyDescent="0.2">
      <c r="G5" s="16"/>
      <c r="K5" s="16">
        <v>0</v>
      </c>
      <c r="L5" s="16">
        <v>1</v>
      </c>
      <c r="M5" s="16">
        <v>2</v>
      </c>
      <c r="N5" s="16">
        <v>3</v>
      </c>
      <c r="O5" s="16">
        <v>4</v>
      </c>
      <c r="P5" s="16">
        <v>5</v>
      </c>
      <c r="Q5" s="16">
        <v>6</v>
      </c>
      <c r="R5" s="16">
        <v>7</v>
      </c>
      <c r="S5" s="16">
        <v>8</v>
      </c>
      <c r="T5" s="16">
        <v>9</v>
      </c>
      <c r="U5" s="16">
        <v>10</v>
      </c>
    </row>
    <row r="6" spans="7:21" ht="8.1" customHeight="1" x14ac:dyDescent="0.2"/>
    <row r="7" spans="7:21" ht="8.1" customHeight="1" x14ac:dyDescent="0.2"/>
    <row r="8" spans="7:21" ht="8.1" customHeight="1" x14ac:dyDescent="0.2"/>
    <row r="9" spans="7:21" ht="8.1" customHeight="1" x14ac:dyDescent="0.2"/>
    <row r="10" spans="7:21" ht="8.1" customHeight="1" x14ac:dyDescent="0.2"/>
    <row r="11" spans="7:21" x14ac:dyDescent="0.2">
      <c r="G11" s="16">
        <v>0</v>
      </c>
      <c r="K11" s="181" t="s">
        <v>57</v>
      </c>
      <c r="L11" s="178" t="s">
        <v>58</v>
      </c>
      <c r="M11" s="178" t="s">
        <v>59</v>
      </c>
      <c r="N11" s="178" t="s">
        <v>60</v>
      </c>
      <c r="O11" s="177" t="s">
        <v>166</v>
      </c>
    </row>
    <row r="12" spans="7:21" x14ac:dyDescent="0.2">
      <c r="G12" s="16">
        <v>1</v>
      </c>
      <c r="K12" s="172" t="s">
        <v>61</v>
      </c>
      <c r="L12" s="173">
        <v>113.1</v>
      </c>
      <c r="M12" s="173">
        <v>69.400000000000006</v>
      </c>
      <c r="N12" s="173">
        <v>95.2</v>
      </c>
      <c r="O12" s="179">
        <f>(L12+M12+N12)/3</f>
        <v>92.566666666666663</v>
      </c>
    </row>
    <row r="13" spans="7:21" x14ac:dyDescent="0.2">
      <c r="G13" s="16">
        <v>2</v>
      </c>
      <c r="K13" s="172" t="s">
        <v>62</v>
      </c>
      <c r="L13" s="173">
        <v>114.4</v>
      </c>
      <c r="M13" s="173">
        <v>67.8</v>
      </c>
      <c r="N13" s="173">
        <v>95.1</v>
      </c>
      <c r="O13" s="179">
        <f t="shared" ref="O13:O23" si="0">(L13+M13+N13)/3</f>
        <v>92.433333333333323</v>
      </c>
    </row>
    <row r="14" spans="7:21" x14ac:dyDescent="0.2">
      <c r="G14" s="16">
        <v>3</v>
      </c>
      <c r="K14" s="172" t="s">
        <v>63</v>
      </c>
      <c r="L14" s="173">
        <v>113.7</v>
      </c>
      <c r="M14" s="173">
        <v>73.3</v>
      </c>
      <c r="N14" s="173">
        <v>95.3</v>
      </c>
      <c r="O14" s="179">
        <f t="shared" si="0"/>
        <v>94.100000000000009</v>
      </c>
    </row>
    <row r="15" spans="7:21" x14ac:dyDescent="0.2">
      <c r="G15" s="16">
        <v>4</v>
      </c>
      <c r="K15" s="172" t="s">
        <v>64</v>
      </c>
      <c r="L15" s="173">
        <v>111.8</v>
      </c>
      <c r="M15" s="173">
        <v>76.2</v>
      </c>
      <c r="N15" s="173">
        <v>93.4</v>
      </c>
      <c r="O15" s="179">
        <f t="shared" si="0"/>
        <v>93.8</v>
      </c>
    </row>
    <row r="16" spans="7:21" x14ac:dyDescent="0.2">
      <c r="G16" s="16">
        <v>5</v>
      </c>
      <c r="K16" s="172" t="s">
        <v>65</v>
      </c>
      <c r="L16" s="173">
        <v>110.6</v>
      </c>
      <c r="M16" s="173">
        <v>75.5</v>
      </c>
      <c r="N16" s="173">
        <v>93.4</v>
      </c>
      <c r="O16" s="179">
        <f t="shared" si="0"/>
        <v>93.166666666666671</v>
      </c>
    </row>
    <row r="17" spans="7:15" x14ac:dyDescent="0.2">
      <c r="G17" s="16">
        <v>6</v>
      </c>
      <c r="K17" s="172" t="s">
        <v>66</v>
      </c>
      <c r="L17" s="173">
        <v>106.9</v>
      </c>
      <c r="M17" s="173">
        <v>78.099999999999994</v>
      </c>
      <c r="N17" s="173">
        <v>94.3</v>
      </c>
      <c r="O17" s="179">
        <f t="shared" si="0"/>
        <v>93.100000000000009</v>
      </c>
    </row>
    <row r="18" spans="7:15" x14ac:dyDescent="0.2">
      <c r="G18" s="16">
        <v>7</v>
      </c>
      <c r="K18" s="172" t="s">
        <v>67</v>
      </c>
      <c r="L18" s="173">
        <v>103.6</v>
      </c>
      <c r="M18" s="173">
        <v>81.8</v>
      </c>
      <c r="N18" s="173">
        <v>94.7</v>
      </c>
      <c r="O18" s="179">
        <f t="shared" si="0"/>
        <v>93.36666666666666</v>
      </c>
    </row>
    <row r="19" spans="7:15" x14ac:dyDescent="0.2">
      <c r="G19" s="16">
        <v>8</v>
      </c>
      <c r="K19" s="172" t="s">
        <v>68</v>
      </c>
      <c r="L19" s="173">
        <v>102.7</v>
      </c>
      <c r="M19" s="173">
        <v>81.8</v>
      </c>
      <c r="N19" s="173">
        <v>94.8</v>
      </c>
      <c r="O19" s="179">
        <f t="shared" si="0"/>
        <v>93.100000000000009</v>
      </c>
    </row>
    <row r="20" spans="7:15" x14ac:dyDescent="0.2">
      <c r="G20" s="16">
        <v>9</v>
      </c>
      <c r="K20" s="172" t="s">
        <v>69</v>
      </c>
      <c r="L20" s="173">
        <v>102.4</v>
      </c>
      <c r="M20" s="173">
        <v>79.900000000000006</v>
      </c>
      <c r="N20" s="173">
        <v>94.7</v>
      </c>
      <c r="O20" s="179">
        <f t="shared" si="0"/>
        <v>92.333333333333329</v>
      </c>
    </row>
    <row r="21" spans="7:15" x14ac:dyDescent="0.2">
      <c r="G21" s="16">
        <v>10</v>
      </c>
      <c r="K21" s="172" t="s">
        <v>70</v>
      </c>
      <c r="L21" s="173">
        <v>115.1</v>
      </c>
      <c r="M21" s="173">
        <v>83.4</v>
      </c>
      <c r="N21" s="173">
        <v>95</v>
      </c>
      <c r="O21" s="179">
        <f t="shared" si="0"/>
        <v>97.833333333333329</v>
      </c>
    </row>
    <row r="22" spans="7:15" x14ac:dyDescent="0.2">
      <c r="G22" s="16">
        <v>11</v>
      </c>
      <c r="K22" s="172" t="s">
        <v>71</v>
      </c>
      <c r="L22" s="173">
        <v>113</v>
      </c>
      <c r="M22" s="173">
        <v>85.4</v>
      </c>
      <c r="N22" s="173">
        <v>95.4</v>
      </c>
      <c r="O22" s="179">
        <f t="shared" si="0"/>
        <v>97.933333333333337</v>
      </c>
    </row>
    <row r="23" spans="7:15" x14ac:dyDescent="0.2">
      <c r="G23" s="16">
        <v>12</v>
      </c>
      <c r="K23" s="172" t="s">
        <v>72</v>
      </c>
      <c r="L23" s="173">
        <v>111</v>
      </c>
      <c r="M23" s="173">
        <v>82.1</v>
      </c>
      <c r="N23" s="173">
        <v>95.4</v>
      </c>
      <c r="O23" s="179">
        <f t="shared" si="0"/>
        <v>96.166666666666671</v>
      </c>
    </row>
    <row r="24" spans="7:15" x14ac:dyDescent="0.2">
      <c r="G24" s="16">
        <v>13</v>
      </c>
    </row>
    <row r="25" spans="7:15" x14ac:dyDescent="0.2">
      <c r="G25" s="16">
        <v>14</v>
      </c>
      <c r="K25" s="176" t="s">
        <v>74</v>
      </c>
      <c r="L25" s="179">
        <f>SUM(L12:L23)/12</f>
        <v>109.85833333333333</v>
      </c>
      <c r="M25" s="179">
        <f>SUM(M12:M23)/12</f>
        <v>77.891666666666652</v>
      </c>
      <c r="N25" s="179">
        <f>SUM(N12:N23)/12</f>
        <v>94.725000000000009</v>
      </c>
    </row>
    <row r="26" spans="7:15" x14ac:dyDescent="0.2">
      <c r="G26" s="16">
        <v>15</v>
      </c>
    </row>
    <row r="27" spans="7:15" x14ac:dyDescent="0.2">
      <c r="G27" s="16">
        <v>16</v>
      </c>
    </row>
    <row r="28" spans="7:15" x14ac:dyDescent="0.2">
      <c r="G28" s="16">
        <v>17</v>
      </c>
    </row>
    <row r="29" spans="7:15" x14ac:dyDescent="0.2">
      <c r="G29" s="16">
        <v>18</v>
      </c>
    </row>
    <row r="30" spans="7:15" x14ac:dyDescent="0.2">
      <c r="G30" s="16">
        <v>19</v>
      </c>
    </row>
    <row r="31" spans="7:15" x14ac:dyDescent="0.2">
      <c r="G31" s="16">
        <v>20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indexed="48"/>
  </sheetPr>
  <dimension ref="G1:U31"/>
  <sheetViews>
    <sheetView workbookViewId="0">
      <selection activeCell="M33" sqref="M33"/>
    </sheetView>
  </sheetViews>
  <sheetFormatPr baseColWidth="10" defaultColWidth="7.7109375" defaultRowHeight="12.75" x14ac:dyDescent="0.2"/>
  <cols>
    <col min="1" max="6" width="1.7109375" style="1" customWidth="1"/>
    <col min="7" max="7" width="2.7109375" style="16" bestFit="1" customWidth="1"/>
    <col min="8" max="10" width="1.7109375" style="1" customWidth="1"/>
    <col min="11" max="15" width="10.7109375" style="1" customWidth="1"/>
    <col min="16" max="16384" width="7.7109375" style="1"/>
  </cols>
  <sheetData>
    <row r="1" spans="7:21" ht="8.1" customHeight="1" x14ac:dyDescent="0.2"/>
    <row r="2" spans="7:21" ht="8.1" customHeight="1" x14ac:dyDescent="0.2"/>
    <row r="3" spans="7:21" ht="8.1" customHeight="1" x14ac:dyDescent="0.2"/>
    <row r="4" spans="7:21" ht="8.1" customHeight="1" x14ac:dyDescent="0.2"/>
    <row r="5" spans="7:21" s="8" customFormat="1" x14ac:dyDescent="0.2">
      <c r="G5" s="16"/>
      <c r="K5" s="16">
        <v>0</v>
      </c>
      <c r="L5" s="16">
        <v>1</v>
      </c>
      <c r="M5" s="16">
        <v>2</v>
      </c>
      <c r="N5" s="16">
        <v>3</v>
      </c>
      <c r="O5" s="16">
        <v>4</v>
      </c>
      <c r="P5" s="16">
        <v>5</v>
      </c>
      <c r="Q5" s="16">
        <v>6</v>
      </c>
      <c r="R5" s="16">
        <v>7</v>
      </c>
      <c r="S5" s="16">
        <v>8</v>
      </c>
      <c r="T5" s="16">
        <v>9</v>
      </c>
      <c r="U5" s="16">
        <v>10</v>
      </c>
    </row>
    <row r="6" spans="7:21" ht="8.1" customHeight="1" x14ac:dyDescent="0.2"/>
    <row r="7" spans="7:21" ht="8.1" customHeight="1" x14ac:dyDescent="0.2"/>
    <row r="8" spans="7:21" ht="8.1" customHeight="1" x14ac:dyDescent="0.2"/>
    <row r="9" spans="7:21" ht="8.1" customHeight="1" x14ac:dyDescent="0.2"/>
    <row r="10" spans="7:21" ht="8.1" customHeight="1" x14ac:dyDescent="0.2"/>
    <row r="11" spans="7:21" x14ac:dyDescent="0.2">
      <c r="G11" s="16">
        <v>0</v>
      </c>
      <c r="K11" s="181" t="s">
        <v>57</v>
      </c>
      <c r="L11" s="178" t="s">
        <v>58</v>
      </c>
      <c r="M11" s="178" t="s">
        <v>59</v>
      </c>
      <c r="N11" s="178" t="s">
        <v>60</v>
      </c>
      <c r="O11" s="177" t="s">
        <v>166</v>
      </c>
    </row>
    <row r="12" spans="7:21" x14ac:dyDescent="0.2">
      <c r="G12" s="16">
        <v>1</v>
      </c>
      <c r="K12" s="172" t="s">
        <v>61</v>
      </c>
      <c r="L12" s="173">
        <v>105.7</v>
      </c>
      <c r="M12" s="173">
        <v>85</v>
      </c>
      <c r="N12" s="173">
        <v>95.9</v>
      </c>
      <c r="O12" s="179">
        <f>(L12+M12+N12)/3</f>
        <v>95.533333333333346</v>
      </c>
    </row>
    <row r="13" spans="7:21" x14ac:dyDescent="0.2">
      <c r="G13" s="16">
        <v>2</v>
      </c>
      <c r="K13" s="172" t="s">
        <v>62</v>
      </c>
      <c r="L13" s="173">
        <v>105</v>
      </c>
      <c r="M13" s="173">
        <v>83.8</v>
      </c>
      <c r="N13" s="173">
        <v>96.9</v>
      </c>
      <c r="O13" s="179">
        <f t="shared" ref="O13:O23" si="0">(L13+M13+N13)/3</f>
        <v>95.233333333333348</v>
      </c>
    </row>
    <row r="14" spans="7:21" x14ac:dyDescent="0.2">
      <c r="G14" s="16">
        <v>3</v>
      </c>
      <c r="K14" s="172" t="s">
        <v>63</v>
      </c>
      <c r="L14" s="173">
        <v>110.3</v>
      </c>
      <c r="M14" s="173">
        <v>90.3</v>
      </c>
      <c r="N14" s="173">
        <v>97</v>
      </c>
      <c r="O14" s="179">
        <f t="shared" si="0"/>
        <v>99.2</v>
      </c>
    </row>
    <row r="15" spans="7:21" x14ac:dyDescent="0.2">
      <c r="G15" s="16">
        <v>4</v>
      </c>
      <c r="K15" s="172" t="s">
        <v>64</v>
      </c>
      <c r="L15" s="173">
        <v>119.8</v>
      </c>
      <c r="M15" s="173">
        <v>97.3</v>
      </c>
      <c r="N15" s="173">
        <v>97</v>
      </c>
      <c r="O15" s="179">
        <f t="shared" si="0"/>
        <v>104.7</v>
      </c>
    </row>
    <row r="16" spans="7:21" x14ac:dyDescent="0.2">
      <c r="G16" s="16">
        <v>5</v>
      </c>
      <c r="K16" s="172" t="s">
        <v>65</v>
      </c>
      <c r="L16" s="173">
        <v>109.5</v>
      </c>
      <c r="M16" s="173">
        <v>89.6</v>
      </c>
      <c r="N16" s="173">
        <v>95</v>
      </c>
      <c r="O16" s="179">
        <f t="shared" si="0"/>
        <v>98.033333333333346</v>
      </c>
    </row>
    <row r="17" spans="7:15" x14ac:dyDescent="0.2">
      <c r="G17" s="16">
        <v>6</v>
      </c>
      <c r="K17" s="172" t="s">
        <v>66</v>
      </c>
      <c r="L17" s="173">
        <v>108.5</v>
      </c>
      <c r="M17" s="173">
        <v>93.7</v>
      </c>
      <c r="N17" s="173">
        <v>94.7</v>
      </c>
      <c r="O17" s="179">
        <f t="shared" si="0"/>
        <v>98.966666666666654</v>
      </c>
    </row>
    <row r="18" spans="7:15" x14ac:dyDescent="0.2">
      <c r="G18" s="16">
        <v>7</v>
      </c>
      <c r="K18" s="172" t="s">
        <v>67</v>
      </c>
      <c r="L18" s="173">
        <v>112.8</v>
      </c>
      <c r="M18" s="173">
        <v>94.8</v>
      </c>
      <c r="N18" s="173">
        <v>94.6</v>
      </c>
      <c r="O18" s="179">
        <f t="shared" si="0"/>
        <v>100.73333333333333</v>
      </c>
    </row>
    <row r="19" spans="7:15" x14ac:dyDescent="0.2">
      <c r="G19" s="16">
        <v>8</v>
      </c>
      <c r="K19" s="172" t="s">
        <v>68</v>
      </c>
      <c r="L19" s="173">
        <v>113.8</v>
      </c>
      <c r="M19" s="173">
        <v>96.6</v>
      </c>
      <c r="N19" s="173">
        <v>94.5</v>
      </c>
      <c r="O19" s="179">
        <f t="shared" si="0"/>
        <v>101.63333333333333</v>
      </c>
    </row>
    <row r="20" spans="7:15" x14ac:dyDescent="0.2">
      <c r="G20" s="16">
        <v>9</v>
      </c>
      <c r="K20" s="172" t="s">
        <v>69</v>
      </c>
      <c r="L20" s="173">
        <v>112.4</v>
      </c>
      <c r="M20" s="173">
        <v>97.5</v>
      </c>
      <c r="N20" s="173">
        <v>94.5</v>
      </c>
      <c r="O20" s="179">
        <f t="shared" si="0"/>
        <v>101.46666666666665</v>
      </c>
    </row>
    <row r="21" spans="7:15" x14ac:dyDescent="0.2">
      <c r="G21" s="16">
        <v>10</v>
      </c>
      <c r="K21" s="172" t="s">
        <v>70</v>
      </c>
      <c r="L21" s="173">
        <v>114.3</v>
      </c>
      <c r="M21" s="173">
        <v>91.6</v>
      </c>
      <c r="N21" s="173">
        <v>94.4</v>
      </c>
      <c r="O21" s="179">
        <f t="shared" si="0"/>
        <v>100.09999999999998</v>
      </c>
    </row>
    <row r="22" spans="7:15" x14ac:dyDescent="0.2">
      <c r="G22" s="16">
        <v>11</v>
      </c>
      <c r="K22" s="172" t="s">
        <v>71</v>
      </c>
      <c r="L22" s="173">
        <v>115.3</v>
      </c>
      <c r="M22" s="173">
        <v>88.5</v>
      </c>
      <c r="N22" s="173">
        <v>94.4</v>
      </c>
      <c r="O22" s="179">
        <f t="shared" si="0"/>
        <v>99.40000000000002</v>
      </c>
    </row>
    <row r="23" spans="7:15" x14ac:dyDescent="0.2">
      <c r="G23" s="16">
        <v>12</v>
      </c>
      <c r="K23" s="172" t="s">
        <v>72</v>
      </c>
      <c r="L23" s="173">
        <v>110.4</v>
      </c>
      <c r="M23" s="173">
        <v>82.7</v>
      </c>
      <c r="N23" s="173">
        <v>94.4</v>
      </c>
      <c r="O23" s="179">
        <f t="shared" si="0"/>
        <v>95.833333333333329</v>
      </c>
    </row>
    <row r="24" spans="7:15" x14ac:dyDescent="0.2">
      <c r="G24" s="16">
        <v>13</v>
      </c>
    </row>
    <row r="25" spans="7:15" x14ac:dyDescent="0.2">
      <c r="G25" s="16">
        <v>14</v>
      </c>
      <c r="K25" s="176" t="s">
        <v>74</v>
      </c>
      <c r="L25" s="179">
        <f>SUM(L12:L23)/12</f>
        <v>111.48333333333333</v>
      </c>
      <c r="M25" s="179">
        <f>SUM(M12:M23)/12</f>
        <v>90.95</v>
      </c>
      <c r="N25" s="179">
        <f>SUM(N12:N23)/12</f>
        <v>95.27500000000002</v>
      </c>
    </row>
    <row r="26" spans="7:15" x14ac:dyDescent="0.2">
      <c r="G26" s="16">
        <v>15</v>
      </c>
    </row>
    <row r="27" spans="7:15" x14ac:dyDescent="0.2">
      <c r="G27" s="16">
        <v>16</v>
      </c>
    </row>
    <row r="28" spans="7:15" x14ac:dyDescent="0.2">
      <c r="G28" s="16">
        <v>17</v>
      </c>
    </row>
    <row r="29" spans="7:15" x14ac:dyDescent="0.2">
      <c r="G29" s="16">
        <v>18</v>
      </c>
    </row>
    <row r="30" spans="7:15" x14ac:dyDescent="0.2">
      <c r="G30" s="16">
        <v>19</v>
      </c>
    </row>
    <row r="31" spans="7:15" x14ac:dyDescent="0.2">
      <c r="G31" s="16">
        <v>20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indexed="48"/>
  </sheetPr>
  <dimension ref="G1:U31"/>
  <sheetViews>
    <sheetView workbookViewId="0">
      <selection activeCell="L25" sqref="L25"/>
    </sheetView>
  </sheetViews>
  <sheetFormatPr baseColWidth="10" defaultColWidth="7.7109375" defaultRowHeight="12.75" x14ac:dyDescent="0.2"/>
  <cols>
    <col min="1" max="6" width="1.7109375" style="1" customWidth="1"/>
    <col min="7" max="7" width="2.7109375" style="16" bestFit="1" customWidth="1"/>
    <col min="8" max="10" width="1.7109375" style="1" customWidth="1"/>
    <col min="11" max="15" width="10.7109375" style="1" customWidth="1"/>
    <col min="16" max="16384" width="7.7109375" style="1"/>
  </cols>
  <sheetData>
    <row r="1" spans="7:21" ht="8.1" customHeight="1" x14ac:dyDescent="0.2"/>
    <row r="2" spans="7:21" ht="8.1" customHeight="1" x14ac:dyDescent="0.2"/>
    <row r="3" spans="7:21" ht="8.1" customHeight="1" x14ac:dyDescent="0.2"/>
    <row r="4" spans="7:21" ht="8.1" customHeight="1" x14ac:dyDescent="0.2"/>
    <row r="5" spans="7:21" s="8" customFormat="1" x14ac:dyDescent="0.2">
      <c r="G5" s="16"/>
      <c r="K5" s="16">
        <v>0</v>
      </c>
      <c r="L5" s="16">
        <v>1</v>
      </c>
      <c r="M5" s="16">
        <v>2</v>
      </c>
      <c r="N5" s="16">
        <v>3</v>
      </c>
      <c r="O5" s="16">
        <v>4</v>
      </c>
      <c r="P5" s="16">
        <v>5</v>
      </c>
      <c r="Q5" s="16">
        <v>6</v>
      </c>
      <c r="R5" s="16">
        <v>7</v>
      </c>
      <c r="S5" s="16">
        <v>8</v>
      </c>
      <c r="T5" s="16">
        <v>9</v>
      </c>
      <c r="U5" s="16">
        <v>10</v>
      </c>
    </row>
    <row r="6" spans="7:21" ht="8.1" customHeight="1" x14ac:dyDescent="0.2"/>
    <row r="7" spans="7:21" ht="8.1" customHeight="1" x14ac:dyDescent="0.2"/>
    <row r="8" spans="7:21" ht="8.1" customHeight="1" x14ac:dyDescent="0.2"/>
    <row r="9" spans="7:21" ht="8.1" customHeight="1" x14ac:dyDescent="0.2"/>
    <row r="10" spans="7:21" ht="8.1" customHeight="1" x14ac:dyDescent="0.2"/>
    <row r="11" spans="7:21" x14ac:dyDescent="0.2">
      <c r="G11" s="16">
        <v>0</v>
      </c>
      <c r="K11" s="181" t="s">
        <v>57</v>
      </c>
      <c r="L11" s="178" t="s">
        <v>58</v>
      </c>
      <c r="M11" s="178" t="s">
        <v>59</v>
      </c>
      <c r="N11" s="178" t="s">
        <v>60</v>
      </c>
      <c r="O11" s="177" t="s">
        <v>73</v>
      </c>
    </row>
    <row r="12" spans="7:21" x14ac:dyDescent="0.2">
      <c r="G12" s="16">
        <v>1</v>
      </c>
      <c r="K12" s="172" t="s">
        <v>61</v>
      </c>
      <c r="L12" s="173">
        <v>107.6</v>
      </c>
      <c r="M12" s="173">
        <v>78.8</v>
      </c>
      <c r="N12" s="173">
        <v>94.4</v>
      </c>
      <c r="O12" s="180">
        <f>(L12+M12+N12)/3</f>
        <v>93.59999999999998</v>
      </c>
    </row>
    <row r="13" spans="7:21" x14ac:dyDescent="0.2">
      <c r="G13" s="16">
        <v>2</v>
      </c>
      <c r="K13" s="172" t="s">
        <v>62</v>
      </c>
      <c r="L13" s="173">
        <v>107.1</v>
      </c>
      <c r="M13" s="173">
        <v>79</v>
      </c>
      <c r="N13" s="173">
        <v>94.3</v>
      </c>
      <c r="O13" s="180">
        <f t="shared" ref="O13:O23" si="0">(L13+M13+N13)/3</f>
        <v>93.466666666666654</v>
      </c>
    </row>
    <row r="14" spans="7:21" x14ac:dyDescent="0.2">
      <c r="G14" s="16">
        <v>3</v>
      </c>
      <c r="K14" s="172" t="s">
        <v>63</v>
      </c>
      <c r="L14" s="173">
        <v>110</v>
      </c>
      <c r="M14" s="173">
        <v>83.7</v>
      </c>
      <c r="N14" s="173">
        <v>94.4</v>
      </c>
      <c r="O14" s="180">
        <f t="shared" si="0"/>
        <v>96.033333333333346</v>
      </c>
    </row>
    <row r="15" spans="7:21" x14ac:dyDescent="0.2">
      <c r="G15" s="16">
        <v>4</v>
      </c>
      <c r="K15" s="172" t="s">
        <v>64</v>
      </c>
      <c r="L15" s="173">
        <v>113.6</v>
      </c>
      <c r="M15" s="173">
        <v>88.4</v>
      </c>
      <c r="N15" s="173">
        <v>94.6</v>
      </c>
      <c r="O15" s="180">
        <f t="shared" si="0"/>
        <v>98.866666666666674</v>
      </c>
    </row>
    <row r="16" spans="7:21" x14ac:dyDescent="0.2">
      <c r="G16" s="16">
        <v>5</v>
      </c>
      <c r="K16" s="172" t="s">
        <v>65</v>
      </c>
      <c r="L16" s="173">
        <v>113.7</v>
      </c>
      <c r="M16" s="173">
        <v>87</v>
      </c>
      <c r="N16" s="173">
        <v>94.7</v>
      </c>
      <c r="O16" s="180">
        <f t="shared" si="0"/>
        <v>98.466666666666654</v>
      </c>
    </row>
    <row r="17" spans="7:15" x14ac:dyDescent="0.2">
      <c r="G17" s="16">
        <v>6</v>
      </c>
      <c r="K17" s="172" t="s">
        <v>66</v>
      </c>
      <c r="L17" s="173">
        <v>112.1</v>
      </c>
      <c r="M17" s="173">
        <v>87.3</v>
      </c>
      <c r="N17" s="173">
        <v>94.9</v>
      </c>
      <c r="O17" s="180">
        <f t="shared" si="0"/>
        <v>98.09999999999998</v>
      </c>
    </row>
    <row r="18" spans="7:15" x14ac:dyDescent="0.2">
      <c r="G18" s="16">
        <v>7</v>
      </c>
      <c r="K18" s="172" t="s">
        <v>67</v>
      </c>
      <c r="L18" s="173">
        <v>115.5</v>
      </c>
      <c r="M18" s="173">
        <v>86.8</v>
      </c>
      <c r="N18" s="173">
        <v>95</v>
      </c>
      <c r="O18" s="180">
        <f t="shared" si="0"/>
        <v>99.100000000000009</v>
      </c>
    </row>
    <row r="19" spans="7:15" x14ac:dyDescent="0.2">
      <c r="G19" s="16">
        <v>8</v>
      </c>
      <c r="K19" s="172" t="s">
        <v>68</v>
      </c>
      <c r="L19" s="173" t="e">
        <v>#N/A</v>
      </c>
      <c r="M19" s="173" t="e">
        <v>#N/A</v>
      </c>
      <c r="N19" s="173" t="e">
        <v>#N/A</v>
      </c>
      <c r="O19" s="180" t="e">
        <f t="shared" si="0"/>
        <v>#N/A</v>
      </c>
    </row>
    <row r="20" spans="7:15" x14ac:dyDescent="0.2">
      <c r="G20" s="16">
        <v>9</v>
      </c>
      <c r="K20" s="172" t="s">
        <v>69</v>
      </c>
      <c r="L20" s="173" t="e">
        <v>#N/A</v>
      </c>
      <c r="M20" s="173" t="e">
        <v>#N/A</v>
      </c>
      <c r="N20" s="173" t="e">
        <v>#N/A</v>
      </c>
      <c r="O20" s="180" t="e">
        <f t="shared" si="0"/>
        <v>#N/A</v>
      </c>
    </row>
    <row r="21" spans="7:15" x14ac:dyDescent="0.2">
      <c r="G21" s="16">
        <v>10</v>
      </c>
      <c r="K21" s="172" t="s">
        <v>70</v>
      </c>
      <c r="L21" s="173" t="e">
        <v>#N/A</v>
      </c>
      <c r="M21" s="173" t="e">
        <v>#N/A</v>
      </c>
      <c r="N21" s="173" t="e">
        <v>#N/A</v>
      </c>
      <c r="O21" s="180" t="e">
        <f t="shared" si="0"/>
        <v>#N/A</v>
      </c>
    </row>
    <row r="22" spans="7:15" x14ac:dyDescent="0.2">
      <c r="G22" s="16">
        <v>11</v>
      </c>
      <c r="K22" s="172" t="s">
        <v>71</v>
      </c>
      <c r="L22" s="173" t="e">
        <v>#N/A</v>
      </c>
      <c r="M22" s="173" t="e">
        <v>#N/A</v>
      </c>
      <c r="N22" s="173" t="e">
        <v>#N/A</v>
      </c>
      <c r="O22" s="180" t="e">
        <f t="shared" si="0"/>
        <v>#N/A</v>
      </c>
    </row>
    <row r="23" spans="7:15" x14ac:dyDescent="0.2">
      <c r="G23" s="16">
        <v>12</v>
      </c>
      <c r="K23" s="172" t="s">
        <v>72</v>
      </c>
      <c r="L23" s="173" t="e">
        <v>#N/A</v>
      </c>
      <c r="M23" s="173" t="e">
        <v>#N/A</v>
      </c>
      <c r="N23" s="173" t="e">
        <v>#N/A</v>
      </c>
      <c r="O23" s="180" t="e">
        <f t="shared" si="0"/>
        <v>#N/A</v>
      </c>
    </row>
    <row r="24" spans="7:15" x14ac:dyDescent="0.2">
      <c r="G24" s="16">
        <v>13</v>
      </c>
    </row>
    <row r="25" spans="7:15" x14ac:dyDescent="0.2">
      <c r="G25" s="16">
        <v>14</v>
      </c>
      <c r="K25" s="176" t="s">
        <v>74</v>
      </c>
      <c r="L25" s="180" t="e">
        <f>SUM(L12:L23)/12</f>
        <v>#N/A</v>
      </c>
      <c r="M25" s="180" t="e">
        <f>SUM(M12:M23)/12</f>
        <v>#N/A</v>
      </c>
      <c r="N25" s="180" t="e">
        <f>SUM(N12:N23)/12</f>
        <v>#N/A</v>
      </c>
    </row>
    <row r="26" spans="7:15" x14ac:dyDescent="0.2">
      <c r="G26" s="16">
        <v>15</v>
      </c>
    </row>
    <row r="27" spans="7:15" x14ac:dyDescent="0.2">
      <c r="G27" s="16">
        <v>16</v>
      </c>
    </row>
    <row r="28" spans="7:15" x14ac:dyDescent="0.2">
      <c r="G28" s="16">
        <v>17</v>
      </c>
    </row>
    <row r="29" spans="7:15" x14ac:dyDescent="0.2">
      <c r="G29" s="16">
        <v>18</v>
      </c>
    </row>
    <row r="30" spans="7:15" x14ac:dyDescent="0.2">
      <c r="G30" s="16">
        <v>19</v>
      </c>
    </row>
    <row r="31" spans="7:15" x14ac:dyDescent="0.2">
      <c r="G31" s="16">
        <v>20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22</vt:i4>
      </vt:variant>
    </vt:vector>
  </HeadingPairs>
  <TitlesOfParts>
    <vt:vector size="37" baseType="lpstr">
      <vt:lpstr>Version</vt:lpstr>
      <vt:lpstr>Focus 1</vt:lpstr>
      <vt:lpstr>Grafik 1</vt:lpstr>
      <vt:lpstr>Basis 1</vt:lpstr>
      <vt:lpstr>Daten 1 2000</vt:lpstr>
      <vt:lpstr>Daten 2 2001</vt:lpstr>
      <vt:lpstr>Daten 3 2002</vt:lpstr>
      <vt:lpstr>Daten 4 2003</vt:lpstr>
      <vt:lpstr>Daten 5 2004</vt:lpstr>
      <vt:lpstr>Listen 1</vt:lpstr>
      <vt:lpstr>Parameter 1</vt:lpstr>
      <vt:lpstr>Namensliste</vt:lpstr>
      <vt:lpstr>Farben</vt:lpstr>
      <vt:lpstr>Formatvorlagen</vt:lpstr>
      <vt:lpstr>Formate zum Kopieren</vt:lpstr>
      <vt:lpstr>'Focus 1'!Druckbereich</vt:lpstr>
      <vt:lpstr>rD1.Knoten</vt:lpstr>
      <vt:lpstr>rD2.Knoten</vt:lpstr>
      <vt:lpstr>rD3.Knoten</vt:lpstr>
      <vt:lpstr>rD4.Knoten</vt:lpstr>
      <vt:lpstr>rD5.Knoten</vt:lpstr>
      <vt:lpstr>rF1.Druckbereich</vt:lpstr>
      <vt:lpstr>rL1.Gebiet01Ausw</vt:lpstr>
      <vt:lpstr>rL1.Gebiet01Kopf</vt:lpstr>
      <vt:lpstr>rL1.Gebiet01Liste</vt:lpstr>
      <vt:lpstr>rL1.Gebiet02Ausw</vt:lpstr>
      <vt:lpstr>rL1.Gebiet02Kopf</vt:lpstr>
      <vt:lpstr>rL1.Gebiet02Liste</vt:lpstr>
      <vt:lpstr>rL1.Jahr01Ausw</vt:lpstr>
      <vt:lpstr>rL1.Jahr01Kopf</vt:lpstr>
      <vt:lpstr>rL1.Jahr01Liste</vt:lpstr>
      <vt:lpstr>rL1.Jahr02Ausw</vt:lpstr>
      <vt:lpstr>rL1.Jahr02Kopf</vt:lpstr>
      <vt:lpstr>rL1.Jahr02Liste</vt:lpstr>
      <vt:lpstr>rL1.SpracheAusw</vt:lpstr>
      <vt:lpstr>rL1.SpracheKopf</vt:lpstr>
      <vt:lpstr>rL1.SpracheListe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Datei aus dem Buch "Präsentieren mit Microsoft Excel"</dc:title>
  <dc:creator>Reinhold Scheck</dc:creator>
  <cp:lastModifiedBy>User</cp:lastModifiedBy>
  <cp:lastPrinted>2006-09-12T11:27:25Z</cp:lastPrinted>
  <dcterms:created xsi:type="dcterms:W3CDTF">2001-11-20T09:45:52Z</dcterms:created>
  <dcterms:modified xsi:type="dcterms:W3CDTF">2015-02-03T15:48:56Z</dcterms:modified>
</cp:coreProperties>
</file>